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pikespeakregionalbuilding-my.sharepoint.com/personal/shelley_pprbd_org/Documents/Handouts/2023 RBC handouts/Residential/"/>
    </mc:Choice>
  </mc:AlternateContent>
  <xr:revisionPtr revIDLastSave="0" documentId="8_{C473DCDA-7A5A-47C7-B873-27A3C32F974F}" xr6:coauthVersionLast="47" xr6:coauthVersionMax="47" xr10:uidLastSave="{00000000-0000-0000-0000-000000000000}"/>
  <bookViews>
    <workbookView xWindow="4500" yWindow="1380" windowWidth="24230" windowHeight="16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L36" i="1"/>
  <c r="J36" i="1"/>
  <c r="H36" i="1"/>
  <c r="P34" i="1"/>
  <c r="O34" i="1"/>
  <c r="M34" i="1"/>
  <c r="K34" i="1"/>
  <c r="I34" i="1"/>
  <c r="P33" i="1"/>
  <c r="O33" i="1"/>
  <c r="M33" i="1"/>
  <c r="K33" i="1"/>
  <c r="I33" i="1"/>
  <c r="Q33" i="1" s="1"/>
  <c r="P32" i="1"/>
  <c r="O32" i="1"/>
  <c r="M32" i="1"/>
  <c r="K32" i="1"/>
  <c r="I32" i="1"/>
  <c r="Q32" i="1" s="1"/>
  <c r="P31" i="1"/>
  <c r="O31" i="1"/>
  <c r="M31" i="1"/>
  <c r="K31" i="1"/>
  <c r="P29" i="1"/>
  <c r="O29" i="1"/>
  <c r="M29" i="1"/>
  <c r="K29" i="1"/>
  <c r="Q29" i="1" s="1"/>
  <c r="P28" i="1"/>
  <c r="O28" i="1"/>
  <c r="M28" i="1"/>
  <c r="K28" i="1"/>
  <c r="Q28" i="1" s="1"/>
  <c r="P27" i="1"/>
  <c r="O27" i="1"/>
  <c r="M27" i="1"/>
  <c r="K27" i="1"/>
  <c r="Q27" i="1" s="1"/>
  <c r="A43" i="1" s="1"/>
  <c r="P26" i="1"/>
  <c r="O26" i="1"/>
  <c r="M26" i="1"/>
  <c r="K26" i="1"/>
  <c r="I26" i="1"/>
  <c r="Q26" i="1" s="1"/>
  <c r="P25" i="1"/>
  <c r="O25" i="1"/>
  <c r="M25" i="1"/>
  <c r="K25" i="1"/>
  <c r="I25" i="1"/>
  <c r="P24" i="1"/>
  <c r="O24" i="1"/>
  <c r="M24" i="1"/>
  <c r="K24" i="1"/>
  <c r="I24" i="1"/>
  <c r="Q24" i="1" s="1"/>
  <c r="P23" i="1"/>
  <c r="O23" i="1"/>
  <c r="M23" i="1"/>
  <c r="K23" i="1"/>
  <c r="I23" i="1"/>
  <c r="P22" i="1"/>
  <c r="O22" i="1"/>
  <c r="M22" i="1"/>
  <c r="K22" i="1"/>
  <c r="I22" i="1"/>
  <c r="N21" i="1"/>
  <c r="O21" i="1" s="1"/>
  <c r="L21" i="1"/>
  <c r="A44" i="1" s="1"/>
  <c r="K21" i="1"/>
  <c r="I21" i="1"/>
  <c r="P20" i="1"/>
  <c r="O20" i="1"/>
  <c r="M20" i="1"/>
  <c r="K20" i="1"/>
  <c r="I20" i="1"/>
  <c r="Q20" i="1" s="1"/>
  <c r="O19" i="1"/>
  <c r="M19" i="1"/>
  <c r="J19" i="1"/>
  <c r="K19" i="1" s="1"/>
  <c r="H19" i="1"/>
  <c r="A42" i="1" s="1"/>
  <c r="P17" i="1"/>
  <c r="P16" i="1"/>
  <c r="P15" i="1"/>
  <c r="A3" i="1"/>
  <c r="A4" i="1" s="1"/>
  <c r="A5" i="1" s="1"/>
  <c r="A6" i="1" s="1"/>
  <c r="A7" i="1" s="1"/>
  <c r="A8" i="1" s="1"/>
  <c r="J35" i="1" l="1"/>
  <c r="J37" i="1" s="1"/>
  <c r="J39" i="1" s="1"/>
  <c r="J41" i="1" s="1"/>
  <c r="Q31" i="1"/>
  <c r="Q22" i="1"/>
  <c r="N35" i="1"/>
  <c r="N37" i="1" s="1"/>
  <c r="N39" i="1" s="1"/>
  <c r="N41" i="1" s="1"/>
  <c r="Q25" i="1"/>
  <c r="Q34" i="1"/>
  <c r="Q23" i="1"/>
  <c r="P36" i="1"/>
  <c r="P19" i="1"/>
  <c r="P21" i="1"/>
  <c r="I19" i="1"/>
  <c r="M21" i="1"/>
  <c r="Q21" i="1" s="1"/>
  <c r="L35" i="1" l="1"/>
  <c r="L37" i="1" s="1"/>
  <c r="L39" i="1" s="1"/>
  <c r="L41" i="1" s="1"/>
  <c r="Q19" i="1"/>
  <c r="H35" i="1"/>
  <c r="H37" i="1" l="1"/>
  <c r="P35" i="1"/>
  <c r="H39" i="1" l="1"/>
  <c r="P37" i="1"/>
  <c r="P39" i="1" l="1"/>
  <c r="H41" i="1"/>
  <c r="P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Donohue</author>
    <author>Larry Walsh</author>
  </authors>
  <commentList>
    <comment ref="B17" authorId="0" shapeId="0" xr:uid="{00000000-0006-0000-0000-000001000000}">
      <text>
        <r>
          <rPr>
            <sz val="10"/>
            <color indexed="81"/>
            <rFont val="Tahoma"/>
            <family val="2"/>
          </rPr>
          <t>Enter the average wall height for each story measured from floor surface of one floor to the floor surface of the floor above.</t>
        </r>
      </text>
    </comment>
    <comment ref="H17" authorId="0" shapeId="0" xr:uid="{00000000-0006-0000-0000-000002000000}">
      <text>
        <r>
          <rPr>
            <sz val="10"/>
            <color indexed="81"/>
            <rFont val="Tahoma"/>
            <family val="2"/>
          </rPr>
          <t>For crawlspaces, enter the height from grade to the top of the floor above.</t>
        </r>
      </text>
    </comment>
    <comment ref="D19" authorId="0" shapeId="0" xr:uid="{00000000-0006-0000-0000-000003000000}">
      <text>
        <r>
          <rPr>
            <sz val="10"/>
            <color indexed="81"/>
            <rFont val="Tahoma"/>
            <family val="2"/>
          </rPr>
          <t>The foundation wall surface area that is in contact with soil.  Calculated for you.</t>
        </r>
      </text>
    </comment>
    <comment ref="H19" authorId="0" shapeId="0" xr:uid="{00000000-0006-0000-0000-000004000000}">
      <text>
        <r>
          <rPr>
            <sz val="10"/>
            <color indexed="81"/>
            <rFont val="Tahoma"/>
            <family val="2"/>
          </rPr>
          <t>These cells are locked in order to verify proper sum of areas.  If you get a negative number, your areas do not match the perimeter times wall height.</t>
        </r>
      </text>
    </comment>
    <comment ref="J19" authorId="0" shapeId="0" xr:uid="{00000000-0006-0000-0000-000005000000}">
      <text>
        <r>
          <rPr>
            <sz val="10"/>
            <color indexed="81"/>
            <rFont val="Tahoma"/>
            <family val="2"/>
          </rPr>
          <t>These cells are locked in order to verify proper sum of areas.  If you get a negative number, your areas do not match the perimeter times wall height.</t>
        </r>
      </text>
    </comment>
    <comment ref="D20" authorId="0" shapeId="0" xr:uid="{00000000-0006-0000-0000-000006000000}">
      <text>
        <r>
          <rPr>
            <sz val="10"/>
            <color indexed="81"/>
            <rFont val="Tahoma"/>
            <family val="2"/>
          </rPr>
          <t>Enter the foundation wall surface area in contact with outside air.</t>
        </r>
      </text>
    </comment>
    <comment ref="L21" authorId="1" shapeId="0" xr:uid="{00000000-0006-0000-0000-000007000000}">
      <text>
        <r>
          <rPr>
            <sz val="8"/>
            <color indexed="81"/>
            <rFont val="Tahoma"/>
          </rPr>
          <t xml:space="preserve">These cells are locked in order to verify proper sum of areas.  If you get a negative number, your areas do not match the perimeter times wall height.
</t>
        </r>
      </text>
    </comment>
    <comment ref="N21" authorId="1" shapeId="0" xr:uid="{00000000-0006-0000-0000-000008000000}">
      <text>
        <r>
          <rPr>
            <sz val="8"/>
            <color indexed="81"/>
            <rFont val="Tahoma"/>
          </rPr>
          <t xml:space="preserve">These cells are locked in order to verify proper sum of areas.  If you get a negative number, your areas do not match the perimeter times wall height.
</t>
        </r>
      </text>
    </comment>
    <comment ref="B26" authorId="0" shapeId="0" xr:uid="{00000000-0006-0000-0000-000009000000}">
      <text>
        <r>
          <rPr>
            <sz val="10"/>
            <color indexed="81"/>
            <rFont val="Tahoma"/>
            <family val="2"/>
          </rPr>
          <t>Include any doors than have less than 50% glazing.</t>
        </r>
      </text>
    </comment>
    <comment ref="B27" authorId="0" shapeId="0" xr:uid="{00000000-0006-0000-0000-00000A000000}">
      <text>
        <r>
          <rPr>
            <sz val="10"/>
            <color indexed="81"/>
            <rFont val="Tahoma"/>
            <family val="2"/>
          </rPr>
          <t>Assumes insulation at the ceiling joist or bottom chord of trusses.  Enter the flat area of the entire roof, including any skylights.</t>
        </r>
      </text>
    </comment>
    <comment ref="I27" authorId="0" shapeId="0" xr:uid="{00000000-0006-0000-0000-00000B000000}">
      <text>
        <r>
          <rPr>
            <sz val="10"/>
            <color indexed="81"/>
            <rFont val="Tahoma"/>
            <family val="2"/>
          </rPr>
          <t>A crawlspace does not have a roof, it has a floor over it.  Enter any floor insulation values in the appropriate level containing the floor.</t>
        </r>
      </text>
    </comment>
    <comment ref="B29" authorId="0" shapeId="0" xr:uid="{00000000-0006-0000-0000-00000C000000}">
      <text>
        <r>
          <rPr>
            <sz val="10"/>
            <color indexed="81"/>
            <rFont val="Tahoma"/>
            <family val="2"/>
          </rPr>
          <t>Assumes rafter or scissor truss construction.  Enter the flat area of the entire roof, including any skylights.  Pitch is taken into account in the next row.</t>
        </r>
      </text>
    </comment>
    <comment ref="B30" authorId="0" shapeId="0" xr:uid="{00000000-0006-0000-0000-00000D000000}">
      <text>
        <r>
          <rPr>
            <sz val="10"/>
            <color indexed="81"/>
            <rFont val="Tahoma"/>
            <family val="2"/>
          </rPr>
          <t>Enter the pitch of the INTERIOR surface of a cathedral or vaulted ceiling.  This is the vertical RISE for a horizontal RUN of 12.</t>
        </r>
      </text>
    </comment>
    <comment ref="B32" authorId="0" shapeId="0" xr:uid="{00000000-0006-0000-0000-00000E000000}">
      <text>
        <r>
          <rPr>
            <sz val="10"/>
            <color indexed="81"/>
            <rFont val="Tahoma"/>
            <family val="2"/>
          </rPr>
          <t>Enter the area of insulation for the foundation wall below exposed full-height framed wall.  Examples include: walk out basements and slab on grade construction.</t>
        </r>
      </text>
    </comment>
    <comment ref="B33" authorId="0" shapeId="0" xr:uid="{00000000-0006-0000-0000-00000F000000}">
      <text>
        <r>
          <rPr>
            <sz val="10"/>
            <color indexed="81"/>
            <rFont val="Tahoma"/>
            <family val="2"/>
          </rPr>
          <t>These include: Garages, crawlspaces and similar construction where the floor is over unheated but enclosed construction.</t>
        </r>
      </text>
    </comment>
    <comment ref="B34" authorId="0" shapeId="0" xr:uid="{00000000-0006-0000-0000-000010000000}">
      <text>
        <r>
          <rPr>
            <sz val="10"/>
            <color indexed="81"/>
            <rFont val="Tahoma"/>
            <family val="2"/>
          </rPr>
          <t>These include: Bays, porches, overhangs, cantilevers and similar construction where the floor is exposed to the exterior.</t>
        </r>
      </text>
    </comment>
    <comment ref="P35" authorId="0" shapeId="0" xr:uid="{00000000-0006-0000-0000-000011000000}">
      <text>
        <r>
          <rPr>
            <sz val="10"/>
            <color indexed="81"/>
            <rFont val="Tahoma"/>
            <family val="2"/>
          </rPr>
          <t>This is the summary that should appear on the Heat Loss Certificate.</t>
        </r>
      </text>
    </comment>
    <comment ref="F41" authorId="0" shapeId="0" xr:uid="{00000000-0006-0000-0000-000012000000}">
      <text>
        <r>
          <rPr>
            <sz val="10"/>
            <color indexed="81"/>
            <rFont val="Tahoma"/>
            <family val="2"/>
          </rPr>
          <t>This information is usually listed on the appliance, or available from the supplier.  This value cannot be lower than 80%.</t>
        </r>
      </text>
    </comment>
    <comment ref="P41" authorId="0" shapeId="0" xr:uid="{00000000-0006-0000-0000-000013000000}">
      <text>
        <r>
          <rPr>
            <sz val="10"/>
            <color indexed="81"/>
            <rFont val="Tahoma"/>
            <family val="2"/>
          </rPr>
          <t>This is the minimum heat input required to meet the heat loss as calculated.</t>
        </r>
      </text>
    </comment>
  </commentList>
</comments>
</file>

<file path=xl/sharedStrings.xml><?xml version="1.0" encoding="utf-8"?>
<sst xmlns="http://schemas.openxmlformats.org/spreadsheetml/2006/main" count="96" uniqueCount="80">
  <si>
    <t>Directions:</t>
  </si>
  <si>
    <t>Enter or modify information in the</t>
  </si>
  <si>
    <t>blue</t>
  </si>
  <si>
    <t>cells only.  All other cells are locked.</t>
  </si>
  <si>
    <t>DO NOT enter both R and U values.  The worksheet defaults to the R value.  If you want to use the U value, leave the R value empty.</t>
  </si>
  <si>
    <t>The values listed in the R and U columns are the most common but may be modified depending on building materials actually used.</t>
  </si>
  <si>
    <t>For all Areas, enter the value in square feet.  BTU/hr means British Thermal Unit per hour, a unit measure of heat loss over time.</t>
  </si>
  <si>
    <t>The Areas in Row 5A and 5C are locked for your benefit.  Please insure that these are a positive number or you will get an error message.</t>
  </si>
  <si>
    <t>For further direction, cells with a red triangle offer additional comments when the cursor is placed over the cell.</t>
  </si>
  <si>
    <t>When finished, print this form and attach it to your plans for review.</t>
  </si>
  <si>
    <t>Pikes Peak Regional Building Department</t>
  </si>
  <si>
    <r>
      <t xml:space="preserve">Heat Loss Calculation Table </t>
    </r>
    <r>
      <rPr>
        <b/>
        <sz val="12"/>
        <rFont val="Arial"/>
        <family val="2"/>
      </rPr>
      <t>(ver. 2.2)</t>
    </r>
  </si>
  <si>
    <t>Contractor/Builder:</t>
  </si>
  <si>
    <t>Address or Master#:</t>
  </si>
  <si>
    <t>Date:</t>
  </si>
  <si>
    <t>Space under consideration</t>
  </si>
  <si>
    <t>Crawlspace</t>
  </si>
  <si>
    <t>Basement</t>
  </si>
  <si>
    <t>Main Floor</t>
  </si>
  <si>
    <t>Upper Floor</t>
  </si>
  <si>
    <t>Entire House</t>
  </si>
  <si>
    <t>Running perimeter of exterior wall (feet)</t>
  </si>
  <si>
    <t>Floor area (square feet)</t>
  </si>
  <si>
    <t>Wall height (feet)</t>
  </si>
  <si>
    <t>TYPE OF EXPOSURE</t>
  </si>
  <si>
    <t>Material</t>
  </si>
  <si>
    <t>R</t>
  </si>
  <si>
    <t>U</t>
  </si>
  <si>
    <t>T</t>
  </si>
  <si>
    <t>Area</t>
  </si>
  <si>
    <t>BTU/hr</t>
  </si>
  <si>
    <t>Net exposed walls</t>
  </si>
  <si>
    <t>A.</t>
  </si>
  <si>
    <t>Concrete earth</t>
  </si>
  <si>
    <t>B.</t>
  </si>
  <si>
    <t>Concrete air</t>
  </si>
  <si>
    <t>C.</t>
  </si>
  <si>
    <t>2x4</t>
  </si>
  <si>
    <t>D.</t>
  </si>
  <si>
    <t>2x6</t>
  </si>
  <si>
    <t>Windows and Glass doors</t>
  </si>
  <si>
    <t>E.</t>
  </si>
  <si>
    <t>Window bsmt</t>
  </si>
  <si>
    <t>F.</t>
  </si>
  <si>
    <t>Window other</t>
  </si>
  <si>
    <t>G.</t>
  </si>
  <si>
    <t>Glass door</t>
  </si>
  <si>
    <t>Solid doors</t>
  </si>
  <si>
    <t>H.</t>
  </si>
  <si>
    <t>Gross roof</t>
  </si>
  <si>
    <t>I.</t>
  </si>
  <si>
    <t>Flat ceiling</t>
  </si>
  <si>
    <t>Skylights</t>
  </si>
  <si>
    <t>J.</t>
  </si>
  <si>
    <t>8a</t>
  </si>
  <si>
    <t>Ia.</t>
  </si>
  <si>
    <t>Sloped ceiling</t>
  </si>
  <si>
    <t>Pitch in 12</t>
  </si>
  <si>
    <t>Ja.</t>
  </si>
  <si>
    <t>Floors on grade</t>
  </si>
  <si>
    <t>K.</t>
  </si>
  <si>
    <t>Slab insulation</t>
  </si>
  <si>
    <t>Floors / unheated</t>
  </si>
  <si>
    <t>L.</t>
  </si>
  <si>
    <t>Floors / exterior</t>
  </si>
  <si>
    <t>M.</t>
  </si>
  <si>
    <t>Building Envelope Heat Loss</t>
  </si>
  <si>
    <t>Infiltration Heat Loss (based on average of 0.35 ACH)</t>
  </si>
  <si>
    <t>Total Heat Loss</t>
  </si>
  <si>
    <t>Altitude deration</t>
  </si>
  <si>
    <t>Caloric deration of natural gas</t>
  </si>
  <si>
    <t>Output</t>
  </si>
  <si>
    <t>Total Output</t>
  </si>
  <si>
    <t>(constant)</t>
  </si>
  <si>
    <t>Efficiency deration</t>
  </si>
  <si>
    <t>Efficiency of heating equipment</t>
  </si>
  <si>
    <t>Input</t>
  </si>
  <si>
    <t>Total Input</t>
  </si>
  <si>
    <t>form release: 12/09/2003</t>
  </si>
  <si>
    <t>revised 5/20/2025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</si>
</sst>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#,##0\ &quot;BTU/hr&quot;"/>
    <numFmt numFmtId="166" formatCode="#,##0\ \B\t\u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8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  <font>
      <sz val="10"/>
      <color indexed="81"/>
      <name val="Tahoma"/>
      <family val="2"/>
    </font>
    <font>
      <sz val="8"/>
      <color indexed="81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2" fillId="2" borderId="0" xfId="0" applyFont="1" applyFill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vertical="top" wrapText="1"/>
    </xf>
    <xf numFmtId="0" fontId="4" fillId="2" borderId="6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vertical="top" wrapText="1"/>
    </xf>
    <xf numFmtId="1" fontId="4" fillId="0" borderId="6" xfId="0" applyNumberFormat="1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/>
    </xf>
    <xf numFmtId="0" fontId="4" fillId="4" borderId="6" xfId="0" applyFont="1" applyFill="1" applyBorder="1" applyAlignment="1" applyProtection="1">
      <alignment vertical="top" wrapText="1"/>
      <protection locked="0"/>
    </xf>
    <xf numFmtId="1" fontId="4" fillId="4" borderId="6" xfId="0" applyNumberFormat="1" applyFont="1" applyFill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 wrapText="1"/>
    </xf>
    <xf numFmtId="0" fontId="4" fillId="4" borderId="4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vertical="top" wrapText="1"/>
    </xf>
    <xf numFmtId="0" fontId="4" fillId="2" borderId="12" xfId="0" applyFont="1" applyFill="1" applyBorder="1" applyAlignment="1" applyProtection="1">
      <alignment vertical="top" wrapText="1"/>
      <protection locked="0"/>
    </xf>
    <xf numFmtId="1" fontId="4" fillId="0" borderId="12" xfId="0" applyNumberFormat="1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0" borderId="0" xfId="0" applyFont="1" applyProtection="1"/>
    <xf numFmtId="0" fontId="2" fillId="0" borderId="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 applyFill="1" applyProtection="1"/>
    <xf numFmtId="165" fontId="4" fillId="0" borderId="0" xfId="0" applyNumberFormat="1" applyFont="1" applyFill="1" applyBorder="1" applyAlignment="1" applyProtection="1">
      <alignment horizontal="right" wrapText="1"/>
    </xf>
    <xf numFmtId="165" fontId="2" fillId="0" borderId="0" xfId="0" applyNumberFormat="1" applyFont="1" applyFill="1" applyBorder="1" applyAlignment="1" applyProtection="1">
      <alignment horizontal="right" wrapText="1"/>
    </xf>
    <xf numFmtId="0" fontId="8" fillId="0" borderId="0" xfId="0" applyFont="1" applyAlignment="1" applyProtection="1">
      <alignment horizontal="left"/>
    </xf>
    <xf numFmtId="0" fontId="9" fillId="0" borderId="0" xfId="0" applyFont="1" applyProtection="1"/>
    <xf numFmtId="0" fontId="8" fillId="0" borderId="20" xfId="0" applyFont="1" applyFill="1" applyBorder="1" applyAlignment="1" applyProtection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top" wrapText="1"/>
    </xf>
    <xf numFmtId="166" fontId="4" fillId="0" borderId="2" xfId="0" applyNumberFormat="1" applyFont="1" applyBorder="1" applyAlignment="1" applyProtection="1">
      <alignment horizontal="center" vertical="top" wrapText="1"/>
    </xf>
    <xf numFmtId="166" fontId="4" fillId="0" borderId="10" xfId="0" applyNumberFormat="1" applyFont="1" applyBorder="1" applyAlignment="1" applyProtection="1">
      <alignment horizontal="center" vertical="top" wrapText="1"/>
    </xf>
    <xf numFmtId="166" fontId="4" fillId="0" borderId="17" xfId="0" applyNumberFormat="1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vertical="top" wrapText="1"/>
    </xf>
    <xf numFmtId="0" fontId="4" fillId="0" borderId="14" xfId="0" applyFont="1" applyBorder="1" applyAlignment="1" applyProtection="1">
      <alignment wrapText="1"/>
    </xf>
    <xf numFmtId="9" fontId="4" fillId="2" borderId="2" xfId="1" applyNumberFormat="1" applyFont="1" applyFill="1" applyBorder="1" applyAlignment="1" applyProtection="1">
      <alignment wrapText="1"/>
      <protection locked="0"/>
    </xf>
    <xf numFmtId="9" fontId="4" fillId="0" borderId="4" xfId="1" applyNumberFormat="1" applyFont="1" applyBorder="1" applyAlignment="1" applyProtection="1">
      <alignment wrapText="1"/>
      <protection locked="0"/>
    </xf>
    <xf numFmtId="165" fontId="4" fillId="0" borderId="2" xfId="0" applyNumberFormat="1" applyFont="1" applyBorder="1" applyAlignment="1" applyProtection="1">
      <alignment horizontal="right" wrapText="1"/>
    </xf>
    <xf numFmtId="165" fontId="4" fillId="0" borderId="4" xfId="0" applyNumberFormat="1" applyFont="1" applyBorder="1" applyAlignment="1" applyProtection="1">
      <alignment horizontal="right" wrapText="1"/>
    </xf>
    <xf numFmtId="165" fontId="4" fillId="0" borderId="3" xfId="0" applyNumberFormat="1" applyFont="1" applyBorder="1" applyAlignment="1" applyProtection="1">
      <alignment horizontal="right" wrapText="1"/>
    </xf>
    <xf numFmtId="165" fontId="2" fillId="6" borderId="15" xfId="0" applyNumberFormat="1" applyFont="1" applyFill="1" applyBorder="1" applyAlignment="1" applyProtection="1">
      <alignment horizontal="right" wrapText="1"/>
    </xf>
    <xf numFmtId="165" fontId="2" fillId="6" borderId="16" xfId="0" applyNumberFormat="1" applyFont="1" applyFill="1" applyBorder="1" applyAlignment="1" applyProtection="1">
      <alignment horizontal="right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20" xfId="0" applyFont="1" applyBorder="1" applyAlignment="1" applyProtection="1">
      <alignment vertical="top" wrapText="1"/>
    </xf>
    <xf numFmtId="0" fontId="4" fillId="0" borderId="21" xfId="0" applyFont="1" applyBorder="1" applyAlignment="1" applyProtection="1">
      <alignment vertical="top" wrapText="1"/>
    </xf>
    <xf numFmtId="166" fontId="4" fillId="0" borderId="4" xfId="0" applyNumberFormat="1" applyFont="1" applyBorder="1" applyAlignment="1" applyProtection="1">
      <alignment horizontal="center" vertical="top" wrapText="1"/>
    </xf>
    <xf numFmtId="166" fontId="4" fillId="0" borderId="13" xfId="0" applyNumberFormat="1" applyFont="1" applyBorder="1" applyAlignment="1" applyProtection="1">
      <alignment horizontal="center" vertical="top" wrapText="1"/>
    </xf>
    <xf numFmtId="166" fontId="4" fillId="0" borderId="6" xfId="0" applyNumberFormat="1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vertical="top" wrapText="1"/>
    </xf>
    <xf numFmtId="9" fontId="4" fillId="0" borderId="3" xfId="1" applyNumberFormat="1" applyFont="1" applyBorder="1" applyAlignment="1" applyProtection="1">
      <alignment vertical="top" wrapText="1"/>
    </xf>
    <xf numFmtId="9" fontId="4" fillId="0" borderId="4" xfId="1" applyNumberFormat="1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vertical="top" wrapText="1"/>
    </xf>
    <xf numFmtId="0" fontId="4" fillId="0" borderId="10" xfId="0" applyFont="1" applyFill="1" applyBorder="1" applyAlignment="1" applyProtection="1">
      <alignment vertical="top"/>
    </xf>
    <xf numFmtId="0" fontId="4" fillId="0" borderId="0" xfId="0" applyFont="1" applyBorder="1" applyAlignment="1" applyProtection="1"/>
    <xf numFmtId="0" fontId="4" fillId="0" borderId="17" xfId="0" applyFont="1" applyBorder="1" applyAlignment="1" applyProtection="1"/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165" fontId="2" fillId="0" borderId="2" xfId="0" applyNumberFormat="1" applyFont="1" applyBorder="1" applyAlignment="1" applyProtection="1">
      <alignment horizontal="right" wrapText="1"/>
    </xf>
    <xf numFmtId="165" fontId="2" fillId="0" borderId="4" xfId="0" applyNumberFormat="1" applyFont="1" applyBorder="1" applyAlignment="1" applyProtection="1">
      <alignment horizontal="right" wrapText="1"/>
    </xf>
    <xf numFmtId="165" fontId="2" fillId="0" borderId="3" xfId="0" applyNumberFormat="1" applyFont="1" applyBorder="1" applyAlignment="1" applyProtection="1">
      <alignment horizontal="right" wrapText="1"/>
    </xf>
    <xf numFmtId="165" fontId="2" fillId="5" borderId="19" xfId="0" applyNumberFormat="1" applyFont="1" applyFill="1" applyBorder="1" applyAlignment="1" applyProtection="1">
      <alignment horizontal="right" wrapText="1"/>
    </xf>
    <xf numFmtId="165" fontId="2" fillId="5" borderId="12" xfId="0" applyNumberFormat="1" applyFont="1" applyFill="1" applyBorder="1" applyAlignment="1" applyProtection="1">
      <alignment horizontal="right" wrapText="1"/>
    </xf>
    <xf numFmtId="165" fontId="2" fillId="0" borderId="13" xfId="0" applyNumberFormat="1" applyFont="1" applyBorder="1" applyAlignment="1" applyProtection="1">
      <alignment horizontal="right" wrapText="1"/>
    </xf>
    <xf numFmtId="165" fontId="2" fillId="0" borderId="6" xfId="0" applyNumberFormat="1" applyFont="1" applyBorder="1" applyAlignment="1" applyProtection="1">
      <alignment horizontal="right" wrapText="1"/>
    </xf>
    <xf numFmtId="165" fontId="2" fillId="5" borderId="15" xfId="0" applyNumberFormat="1" applyFont="1" applyFill="1" applyBorder="1" applyAlignment="1" applyProtection="1">
      <alignment horizontal="right" wrapText="1"/>
    </xf>
    <xf numFmtId="165" fontId="2" fillId="5" borderId="16" xfId="0" applyNumberFormat="1" applyFont="1" applyFill="1" applyBorder="1" applyAlignment="1" applyProtection="1">
      <alignment horizontal="right" wrapText="1"/>
    </xf>
    <xf numFmtId="0" fontId="2" fillId="0" borderId="1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165" fontId="2" fillId="0" borderId="10" xfId="0" applyNumberFormat="1" applyFont="1" applyBorder="1" applyAlignment="1" applyProtection="1">
      <alignment horizontal="right" wrapText="1"/>
    </xf>
    <xf numFmtId="165" fontId="2" fillId="0" borderId="17" xfId="0" applyNumberFormat="1" applyFont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right" wrapText="1"/>
    </xf>
    <xf numFmtId="165" fontId="2" fillId="5" borderId="18" xfId="0" applyNumberFormat="1" applyFont="1" applyFill="1" applyBorder="1" applyAlignment="1" applyProtection="1">
      <alignment horizontal="right" wrapText="1"/>
    </xf>
    <xf numFmtId="165" fontId="2" fillId="5" borderId="17" xfId="0" applyNumberFormat="1" applyFont="1" applyFill="1" applyBorder="1" applyAlignment="1" applyProtection="1">
      <alignment horizontal="right" wrapText="1"/>
    </xf>
    <xf numFmtId="0" fontId="4" fillId="0" borderId="7" xfId="0" applyFont="1" applyBorder="1" applyAlignment="1" applyProtection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9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wrapText="1"/>
    </xf>
    <xf numFmtId="0" fontId="2" fillId="0" borderId="14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2" fillId="0" borderId="2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3" fontId="4" fillId="0" borderId="2" xfId="0" applyNumberFormat="1" applyFont="1" applyBorder="1" applyAlignment="1" applyProtection="1">
      <alignment vertical="top" wrapText="1"/>
    </xf>
    <xf numFmtId="3" fontId="4" fillId="0" borderId="4" xfId="0" applyNumberFormat="1" applyFont="1" applyBorder="1" applyAlignment="1" applyProtection="1">
      <alignment vertical="top" wrapText="1"/>
    </xf>
    <xf numFmtId="0" fontId="4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4" fillId="0" borderId="1" xfId="0" applyFont="1" applyBorder="1" applyAlignment="1" applyProtection="1"/>
    <xf numFmtId="0" fontId="4" fillId="2" borderId="1" xfId="0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10" workbookViewId="0">
      <selection activeCell="U29" sqref="U29"/>
    </sheetView>
  </sheetViews>
  <sheetFormatPr defaultRowHeight="14" x14ac:dyDescent="0.3"/>
  <cols>
    <col min="1" max="1" width="3.7265625" style="5" customWidth="1"/>
    <col min="2" max="2" width="18.7265625" style="4" customWidth="1"/>
    <col min="3" max="3" width="4.7265625" style="4" customWidth="1"/>
    <col min="4" max="4" width="14.7265625" style="4" customWidth="1"/>
    <col min="5" max="7" width="6.7265625" style="4" customWidth="1"/>
    <col min="8" max="17" width="9.7265625" style="4" customWidth="1"/>
    <col min="18" max="256" width="9.1796875" style="4"/>
    <col min="257" max="257" width="3.7265625" style="4" customWidth="1"/>
    <col min="258" max="258" width="18.7265625" style="4" customWidth="1"/>
    <col min="259" max="259" width="4.7265625" style="4" customWidth="1"/>
    <col min="260" max="260" width="14.7265625" style="4" customWidth="1"/>
    <col min="261" max="263" width="6.7265625" style="4" customWidth="1"/>
    <col min="264" max="273" width="9.7265625" style="4" customWidth="1"/>
    <col min="274" max="512" width="9.1796875" style="4"/>
    <col min="513" max="513" width="3.7265625" style="4" customWidth="1"/>
    <col min="514" max="514" width="18.7265625" style="4" customWidth="1"/>
    <col min="515" max="515" width="4.7265625" style="4" customWidth="1"/>
    <col min="516" max="516" width="14.7265625" style="4" customWidth="1"/>
    <col min="517" max="519" width="6.7265625" style="4" customWidth="1"/>
    <col min="520" max="529" width="9.7265625" style="4" customWidth="1"/>
    <col min="530" max="768" width="9.1796875" style="4"/>
    <col min="769" max="769" width="3.7265625" style="4" customWidth="1"/>
    <col min="770" max="770" width="18.7265625" style="4" customWidth="1"/>
    <col min="771" max="771" width="4.7265625" style="4" customWidth="1"/>
    <col min="772" max="772" width="14.7265625" style="4" customWidth="1"/>
    <col min="773" max="775" width="6.7265625" style="4" customWidth="1"/>
    <col min="776" max="785" width="9.7265625" style="4" customWidth="1"/>
    <col min="786" max="1024" width="9.1796875" style="4"/>
    <col min="1025" max="1025" width="3.7265625" style="4" customWidth="1"/>
    <col min="1026" max="1026" width="18.7265625" style="4" customWidth="1"/>
    <col min="1027" max="1027" width="4.7265625" style="4" customWidth="1"/>
    <col min="1028" max="1028" width="14.7265625" style="4" customWidth="1"/>
    <col min="1029" max="1031" width="6.7265625" style="4" customWidth="1"/>
    <col min="1032" max="1041" width="9.7265625" style="4" customWidth="1"/>
    <col min="1042" max="1280" width="9.1796875" style="4"/>
    <col min="1281" max="1281" width="3.7265625" style="4" customWidth="1"/>
    <col min="1282" max="1282" width="18.7265625" style="4" customWidth="1"/>
    <col min="1283" max="1283" width="4.7265625" style="4" customWidth="1"/>
    <col min="1284" max="1284" width="14.7265625" style="4" customWidth="1"/>
    <col min="1285" max="1287" width="6.7265625" style="4" customWidth="1"/>
    <col min="1288" max="1297" width="9.7265625" style="4" customWidth="1"/>
    <col min="1298" max="1536" width="9.1796875" style="4"/>
    <col min="1537" max="1537" width="3.7265625" style="4" customWidth="1"/>
    <col min="1538" max="1538" width="18.7265625" style="4" customWidth="1"/>
    <col min="1539" max="1539" width="4.7265625" style="4" customWidth="1"/>
    <col min="1540" max="1540" width="14.7265625" style="4" customWidth="1"/>
    <col min="1541" max="1543" width="6.7265625" style="4" customWidth="1"/>
    <col min="1544" max="1553" width="9.7265625" style="4" customWidth="1"/>
    <col min="1554" max="1792" width="9.1796875" style="4"/>
    <col min="1793" max="1793" width="3.7265625" style="4" customWidth="1"/>
    <col min="1794" max="1794" width="18.7265625" style="4" customWidth="1"/>
    <col min="1795" max="1795" width="4.7265625" style="4" customWidth="1"/>
    <col min="1796" max="1796" width="14.7265625" style="4" customWidth="1"/>
    <col min="1797" max="1799" width="6.7265625" style="4" customWidth="1"/>
    <col min="1800" max="1809" width="9.7265625" style="4" customWidth="1"/>
    <col min="1810" max="2048" width="9.1796875" style="4"/>
    <col min="2049" max="2049" width="3.7265625" style="4" customWidth="1"/>
    <col min="2050" max="2050" width="18.7265625" style="4" customWidth="1"/>
    <col min="2051" max="2051" width="4.7265625" style="4" customWidth="1"/>
    <col min="2052" max="2052" width="14.7265625" style="4" customWidth="1"/>
    <col min="2053" max="2055" width="6.7265625" style="4" customWidth="1"/>
    <col min="2056" max="2065" width="9.7265625" style="4" customWidth="1"/>
    <col min="2066" max="2304" width="9.1796875" style="4"/>
    <col min="2305" max="2305" width="3.7265625" style="4" customWidth="1"/>
    <col min="2306" max="2306" width="18.7265625" style="4" customWidth="1"/>
    <col min="2307" max="2307" width="4.7265625" style="4" customWidth="1"/>
    <col min="2308" max="2308" width="14.7265625" style="4" customWidth="1"/>
    <col min="2309" max="2311" width="6.7265625" style="4" customWidth="1"/>
    <col min="2312" max="2321" width="9.7265625" style="4" customWidth="1"/>
    <col min="2322" max="2560" width="9.1796875" style="4"/>
    <col min="2561" max="2561" width="3.7265625" style="4" customWidth="1"/>
    <col min="2562" max="2562" width="18.7265625" style="4" customWidth="1"/>
    <col min="2563" max="2563" width="4.7265625" style="4" customWidth="1"/>
    <col min="2564" max="2564" width="14.7265625" style="4" customWidth="1"/>
    <col min="2565" max="2567" width="6.7265625" style="4" customWidth="1"/>
    <col min="2568" max="2577" width="9.7265625" style="4" customWidth="1"/>
    <col min="2578" max="2816" width="9.1796875" style="4"/>
    <col min="2817" max="2817" width="3.7265625" style="4" customWidth="1"/>
    <col min="2818" max="2818" width="18.7265625" style="4" customWidth="1"/>
    <col min="2819" max="2819" width="4.7265625" style="4" customWidth="1"/>
    <col min="2820" max="2820" width="14.7265625" style="4" customWidth="1"/>
    <col min="2821" max="2823" width="6.7265625" style="4" customWidth="1"/>
    <col min="2824" max="2833" width="9.7265625" style="4" customWidth="1"/>
    <col min="2834" max="3072" width="9.1796875" style="4"/>
    <col min="3073" max="3073" width="3.7265625" style="4" customWidth="1"/>
    <col min="3074" max="3074" width="18.7265625" style="4" customWidth="1"/>
    <col min="3075" max="3075" width="4.7265625" style="4" customWidth="1"/>
    <col min="3076" max="3076" width="14.7265625" style="4" customWidth="1"/>
    <col min="3077" max="3079" width="6.7265625" style="4" customWidth="1"/>
    <col min="3080" max="3089" width="9.7265625" style="4" customWidth="1"/>
    <col min="3090" max="3328" width="9.1796875" style="4"/>
    <col min="3329" max="3329" width="3.7265625" style="4" customWidth="1"/>
    <col min="3330" max="3330" width="18.7265625" style="4" customWidth="1"/>
    <col min="3331" max="3331" width="4.7265625" style="4" customWidth="1"/>
    <col min="3332" max="3332" width="14.7265625" style="4" customWidth="1"/>
    <col min="3333" max="3335" width="6.7265625" style="4" customWidth="1"/>
    <col min="3336" max="3345" width="9.7265625" style="4" customWidth="1"/>
    <col min="3346" max="3584" width="9.1796875" style="4"/>
    <col min="3585" max="3585" width="3.7265625" style="4" customWidth="1"/>
    <col min="3586" max="3586" width="18.7265625" style="4" customWidth="1"/>
    <col min="3587" max="3587" width="4.7265625" style="4" customWidth="1"/>
    <col min="3588" max="3588" width="14.7265625" style="4" customWidth="1"/>
    <col min="3589" max="3591" width="6.7265625" style="4" customWidth="1"/>
    <col min="3592" max="3601" width="9.7265625" style="4" customWidth="1"/>
    <col min="3602" max="3840" width="9.1796875" style="4"/>
    <col min="3841" max="3841" width="3.7265625" style="4" customWidth="1"/>
    <col min="3842" max="3842" width="18.7265625" style="4" customWidth="1"/>
    <col min="3843" max="3843" width="4.7265625" style="4" customWidth="1"/>
    <col min="3844" max="3844" width="14.7265625" style="4" customWidth="1"/>
    <col min="3845" max="3847" width="6.7265625" style="4" customWidth="1"/>
    <col min="3848" max="3857" width="9.7265625" style="4" customWidth="1"/>
    <col min="3858" max="4096" width="9.1796875" style="4"/>
    <col min="4097" max="4097" width="3.7265625" style="4" customWidth="1"/>
    <col min="4098" max="4098" width="18.7265625" style="4" customWidth="1"/>
    <col min="4099" max="4099" width="4.7265625" style="4" customWidth="1"/>
    <col min="4100" max="4100" width="14.7265625" style="4" customWidth="1"/>
    <col min="4101" max="4103" width="6.7265625" style="4" customWidth="1"/>
    <col min="4104" max="4113" width="9.7265625" style="4" customWidth="1"/>
    <col min="4114" max="4352" width="9.1796875" style="4"/>
    <col min="4353" max="4353" width="3.7265625" style="4" customWidth="1"/>
    <col min="4354" max="4354" width="18.7265625" style="4" customWidth="1"/>
    <col min="4355" max="4355" width="4.7265625" style="4" customWidth="1"/>
    <col min="4356" max="4356" width="14.7265625" style="4" customWidth="1"/>
    <col min="4357" max="4359" width="6.7265625" style="4" customWidth="1"/>
    <col min="4360" max="4369" width="9.7265625" style="4" customWidth="1"/>
    <col min="4370" max="4608" width="9.1796875" style="4"/>
    <col min="4609" max="4609" width="3.7265625" style="4" customWidth="1"/>
    <col min="4610" max="4610" width="18.7265625" style="4" customWidth="1"/>
    <col min="4611" max="4611" width="4.7265625" style="4" customWidth="1"/>
    <col min="4612" max="4612" width="14.7265625" style="4" customWidth="1"/>
    <col min="4613" max="4615" width="6.7265625" style="4" customWidth="1"/>
    <col min="4616" max="4625" width="9.7265625" style="4" customWidth="1"/>
    <col min="4626" max="4864" width="9.1796875" style="4"/>
    <col min="4865" max="4865" width="3.7265625" style="4" customWidth="1"/>
    <col min="4866" max="4866" width="18.7265625" style="4" customWidth="1"/>
    <col min="4867" max="4867" width="4.7265625" style="4" customWidth="1"/>
    <col min="4868" max="4868" width="14.7265625" style="4" customWidth="1"/>
    <col min="4869" max="4871" width="6.7265625" style="4" customWidth="1"/>
    <col min="4872" max="4881" width="9.7265625" style="4" customWidth="1"/>
    <col min="4882" max="5120" width="9.1796875" style="4"/>
    <col min="5121" max="5121" width="3.7265625" style="4" customWidth="1"/>
    <col min="5122" max="5122" width="18.7265625" style="4" customWidth="1"/>
    <col min="5123" max="5123" width="4.7265625" style="4" customWidth="1"/>
    <col min="5124" max="5124" width="14.7265625" style="4" customWidth="1"/>
    <col min="5125" max="5127" width="6.7265625" style="4" customWidth="1"/>
    <col min="5128" max="5137" width="9.7265625" style="4" customWidth="1"/>
    <col min="5138" max="5376" width="9.1796875" style="4"/>
    <col min="5377" max="5377" width="3.7265625" style="4" customWidth="1"/>
    <col min="5378" max="5378" width="18.7265625" style="4" customWidth="1"/>
    <col min="5379" max="5379" width="4.7265625" style="4" customWidth="1"/>
    <col min="5380" max="5380" width="14.7265625" style="4" customWidth="1"/>
    <col min="5381" max="5383" width="6.7265625" style="4" customWidth="1"/>
    <col min="5384" max="5393" width="9.7265625" style="4" customWidth="1"/>
    <col min="5394" max="5632" width="9.1796875" style="4"/>
    <col min="5633" max="5633" width="3.7265625" style="4" customWidth="1"/>
    <col min="5634" max="5634" width="18.7265625" style="4" customWidth="1"/>
    <col min="5635" max="5635" width="4.7265625" style="4" customWidth="1"/>
    <col min="5636" max="5636" width="14.7265625" style="4" customWidth="1"/>
    <col min="5637" max="5639" width="6.7265625" style="4" customWidth="1"/>
    <col min="5640" max="5649" width="9.7265625" style="4" customWidth="1"/>
    <col min="5650" max="5888" width="9.1796875" style="4"/>
    <col min="5889" max="5889" width="3.7265625" style="4" customWidth="1"/>
    <col min="5890" max="5890" width="18.7265625" style="4" customWidth="1"/>
    <col min="5891" max="5891" width="4.7265625" style="4" customWidth="1"/>
    <col min="5892" max="5892" width="14.7265625" style="4" customWidth="1"/>
    <col min="5893" max="5895" width="6.7265625" style="4" customWidth="1"/>
    <col min="5896" max="5905" width="9.7265625" style="4" customWidth="1"/>
    <col min="5906" max="6144" width="9.1796875" style="4"/>
    <col min="6145" max="6145" width="3.7265625" style="4" customWidth="1"/>
    <col min="6146" max="6146" width="18.7265625" style="4" customWidth="1"/>
    <col min="6147" max="6147" width="4.7265625" style="4" customWidth="1"/>
    <col min="6148" max="6148" width="14.7265625" style="4" customWidth="1"/>
    <col min="6149" max="6151" width="6.7265625" style="4" customWidth="1"/>
    <col min="6152" max="6161" width="9.7265625" style="4" customWidth="1"/>
    <col min="6162" max="6400" width="9.1796875" style="4"/>
    <col min="6401" max="6401" width="3.7265625" style="4" customWidth="1"/>
    <col min="6402" max="6402" width="18.7265625" style="4" customWidth="1"/>
    <col min="6403" max="6403" width="4.7265625" style="4" customWidth="1"/>
    <col min="6404" max="6404" width="14.7265625" style="4" customWidth="1"/>
    <col min="6405" max="6407" width="6.7265625" style="4" customWidth="1"/>
    <col min="6408" max="6417" width="9.7265625" style="4" customWidth="1"/>
    <col min="6418" max="6656" width="9.1796875" style="4"/>
    <col min="6657" max="6657" width="3.7265625" style="4" customWidth="1"/>
    <col min="6658" max="6658" width="18.7265625" style="4" customWidth="1"/>
    <col min="6659" max="6659" width="4.7265625" style="4" customWidth="1"/>
    <col min="6660" max="6660" width="14.7265625" style="4" customWidth="1"/>
    <col min="6661" max="6663" width="6.7265625" style="4" customWidth="1"/>
    <col min="6664" max="6673" width="9.7265625" style="4" customWidth="1"/>
    <col min="6674" max="6912" width="9.1796875" style="4"/>
    <col min="6913" max="6913" width="3.7265625" style="4" customWidth="1"/>
    <col min="6914" max="6914" width="18.7265625" style="4" customWidth="1"/>
    <col min="6915" max="6915" width="4.7265625" style="4" customWidth="1"/>
    <col min="6916" max="6916" width="14.7265625" style="4" customWidth="1"/>
    <col min="6917" max="6919" width="6.7265625" style="4" customWidth="1"/>
    <col min="6920" max="6929" width="9.7265625" style="4" customWidth="1"/>
    <col min="6930" max="7168" width="9.1796875" style="4"/>
    <col min="7169" max="7169" width="3.7265625" style="4" customWidth="1"/>
    <col min="7170" max="7170" width="18.7265625" style="4" customWidth="1"/>
    <col min="7171" max="7171" width="4.7265625" style="4" customWidth="1"/>
    <col min="7172" max="7172" width="14.7265625" style="4" customWidth="1"/>
    <col min="7173" max="7175" width="6.7265625" style="4" customWidth="1"/>
    <col min="7176" max="7185" width="9.7265625" style="4" customWidth="1"/>
    <col min="7186" max="7424" width="9.1796875" style="4"/>
    <col min="7425" max="7425" width="3.7265625" style="4" customWidth="1"/>
    <col min="7426" max="7426" width="18.7265625" style="4" customWidth="1"/>
    <col min="7427" max="7427" width="4.7265625" style="4" customWidth="1"/>
    <col min="7428" max="7428" width="14.7265625" style="4" customWidth="1"/>
    <col min="7429" max="7431" width="6.7265625" style="4" customWidth="1"/>
    <col min="7432" max="7441" width="9.7265625" style="4" customWidth="1"/>
    <col min="7442" max="7680" width="9.1796875" style="4"/>
    <col min="7681" max="7681" width="3.7265625" style="4" customWidth="1"/>
    <col min="7682" max="7682" width="18.7265625" style="4" customWidth="1"/>
    <col min="7683" max="7683" width="4.7265625" style="4" customWidth="1"/>
    <col min="7684" max="7684" width="14.7265625" style="4" customWidth="1"/>
    <col min="7685" max="7687" width="6.7265625" style="4" customWidth="1"/>
    <col min="7688" max="7697" width="9.7265625" style="4" customWidth="1"/>
    <col min="7698" max="7936" width="9.1796875" style="4"/>
    <col min="7937" max="7937" width="3.7265625" style="4" customWidth="1"/>
    <col min="7938" max="7938" width="18.7265625" style="4" customWidth="1"/>
    <col min="7939" max="7939" width="4.7265625" style="4" customWidth="1"/>
    <col min="7940" max="7940" width="14.7265625" style="4" customWidth="1"/>
    <col min="7941" max="7943" width="6.7265625" style="4" customWidth="1"/>
    <col min="7944" max="7953" width="9.7265625" style="4" customWidth="1"/>
    <col min="7954" max="8192" width="9.1796875" style="4"/>
    <col min="8193" max="8193" width="3.7265625" style="4" customWidth="1"/>
    <col min="8194" max="8194" width="18.7265625" style="4" customWidth="1"/>
    <col min="8195" max="8195" width="4.7265625" style="4" customWidth="1"/>
    <col min="8196" max="8196" width="14.7265625" style="4" customWidth="1"/>
    <col min="8197" max="8199" width="6.7265625" style="4" customWidth="1"/>
    <col min="8200" max="8209" width="9.7265625" style="4" customWidth="1"/>
    <col min="8210" max="8448" width="9.1796875" style="4"/>
    <col min="8449" max="8449" width="3.7265625" style="4" customWidth="1"/>
    <col min="8450" max="8450" width="18.7265625" style="4" customWidth="1"/>
    <col min="8451" max="8451" width="4.7265625" style="4" customWidth="1"/>
    <col min="8452" max="8452" width="14.7265625" style="4" customWidth="1"/>
    <col min="8453" max="8455" width="6.7265625" style="4" customWidth="1"/>
    <col min="8456" max="8465" width="9.7265625" style="4" customWidth="1"/>
    <col min="8466" max="8704" width="9.1796875" style="4"/>
    <col min="8705" max="8705" width="3.7265625" style="4" customWidth="1"/>
    <col min="8706" max="8706" width="18.7265625" style="4" customWidth="1"/>
    <col min="8707" max="8707" width="4.7265625" style="4" customWidth="1"/>
    <col min="8708" max="8708" width="14.7265625" style="4" customWidth="1"/>
    <col min="8709" max="8711" width="6.7265625" style="4" customWidth="1"/>
    <col min="8712" max="8721" width="9.7265625" style="4" customWidth="1"/>
    <col min="8722" max="8960" width="9.1796875" style="4"/>
    <col min="8961" max="8961" width="3.7265625" style="4" customWidth="1"/>
    <col min="8962" max="8962" width="18.7265625" style="4" customWidth="1"/>
    <col min="8963" max="8963" width="4.7265625" style="4" customWidth="1"/>
    <col min="8964" max="8964" width="14.7265625" style="4" customWidth="1"/>
    <col min="8965" max="8967" width="6.7265625" style="4" customWidth="1"/>
    <col min="8968" max="8977" width="9.7265625" style="4" customWidth="1"/>
    <col min="8978" max="9216" width="9.1796875" style="4"/>
    <col min="9217" max="9217" width="3.7265625" style="4" customWidth="1"/>
    <col min="9218" max="9218" width="18.7265625" style="4" customWidth="1"/>
    <col min="9219" max="9219" width="4.7265625" style="4" customWidth="1"/>
    <col min="9220" max="9220" width="14.7265625" style="4" customWidth="1"/>
    <col min="9221" max="9223" width="6.7265625" style="4" customWidth="1"/>
    <col min="9224" max="9233" width="9.7265625" style="4" customWidth="1"/>
    <col min="9234" max="9472" width="9.1796875" style="4"/>
    <col min="9473" max="9473" width="3.7265625" style="4" customWidth="1"/>
    <col min="9474" max="9474" width="18.7265625" style="4" customWidth="1"/>
    <col min="9475" max="9475" width="4.7265625" style="4" customWidth="1"/>
    <col min="9476" max="9476" width="14.7265625" style="4" customWidth="1"/>
    <col min="9477" max="9479" width="6.7265625" style="4" customWidth="1"/>
    <col min="9480" max="9489" width="9.7265625" style="4" customWidth="1"/>
    <col min="9490" max="9728" width="9.1796875" style="4"/>
    <col min="9729" max="9729" width="3.7265625" style="4" customWidth="1"/>
    <col min="9730" max="9730" width="18.7265625" style="4" customWidth="1"/>
    <col min="9731" max="9731" width="4.7265625" style="4" customWidth="1"/>
    <col min="9732" max="9732" width="14.7265625" style="4" customWidth="1"/>
    <col min="9733" max="9735" width="6.7265625" style="4" customWidth="1"/>
    <col min="9736" max="9745" width="9.7265625" style="4" customWidth="1"/>
    <col min="9746" max="9984" width="9.1796875" style="4"/>
    <col min="9985" max="9985" width="3.7265625" style="4" customWidth="1"/>
    <col min="9986" max="9986" width="18.7265625" style="4" customWidth="1"/>
    <col min="9987" max="9987" width="4.7265625" style="4" customWidth="1"/>
    <col min="9988" max="9988" width="14.7265625" style="4" customWidth="1"/>
    <col min="9989" max="9991" width="6.7265625" style="4" customWidth="1"/>
    <col min="9992" max="10001" width="9.7265625" style="4" customWidth="1"/>
    <col min="10002" max="10240" width="9.1796875" style="4"/>
    <col min="10241" max="10241" width="3.7265625" style="4" customWidth="1"/>
    <col min="10242" max="10242" width="18.7265625" style="4" customWidth="1"/>
    <col min="10243" max="10243" width="4.7265625" style="4" customWidth="1"/>
    <col min="10244" max="10244" width="14.7265625" style="4" customWidth="1"/>
    <col min="10245" max="10247" width="6.7265625" style="4" customWidth="1"/>
    <col min="10248" max="10257" width="9.7265625" style="4" customWidth="1"/>
    <col min="10258" max="10496" width="9.1796875" style="4"/>
    <col min="10497" max="10497" width="3.7265625" style="4" customWidth="1"/>
    <col min="10498" max="10498" width="18.7265625" style="4" customWidth="1"/>
    <col min="10499" max="10499" width="4.7265625" style="4" customWidth="1"/>
    <col min="10500" max="10500" width="14.7265625" style="4" customWidth="1"/>
    <col min="10501" max="10503" width="6.7265625" style="4" customWidth="1"/>
    <col min="10504" max="10513" width="9.7265625" style="4" customWidth="1"/>
    <col min="10514" max="10752" width="9.1796875" style="4"/>
    <col min="10753" max="10753" width="3.7265625" style="4" customWidth="1"/>
    <col min="10754" max="10754" width="18.7265625" style="4" customWidth="1"/>
    <col min="10755" max="10755" width="4.7265625" style="4" customWidth="1"/>
    <col min="10756" max="10756" width="14.7265625" style="4" customWidth="1"/>
    <col min="10757" max="10759" width="6.7265625" style="4" customWidth="1"/>
    <col min="10760" max="10769" width="9.7265625" style="4" customWidth="1"/>
    <col min="10770" max="11008" width="9.1796875" style="4"/>
    <col min="11009" max="11009" width="3.7265625" style="4" customWidth="1"/>
    <col min="11010" max="11010" width="18.7265625" style="4" customWidth="1"/>
    <col min="11011" max="11011" width="4.7265625" style="4" customWidth="1"/>
    <col min="11012" max="11012" width="14.7265625" style="4" customWidth="1"/>
    <col min="11013" max="11015" width="6.7265625" style="4" customWidth="1"/>
    <col min="11016" max="11025" width="9.7265625" style="4" customWidth="1"/>
    <col min="11026" max="11264" width="9.1796875" style="4"/>
    <col min="11265" max="11265" width="3.7265625" style="4" customWidth="1"/>
    <col min="11266" max="11266" width="18.7265625" style="4" customWidth="1"/>
    <col min="11267" max="11267" width="4.7265625" style="4" customWidth="1"/>
    <col min="11268" max="11268" width="14.7265625" style="4" customWidth="1"/>
    <col min="11269" max="11271" width="6.7265625" style="4" customWidth="1"/>
    <col min="11272" max="11281" width="9.7265625" style="4" customWidth="1"/>
    <col min="11282" max="11520" width="9.1796875" style="4"/>
    <col min="11521" max="11521" width="3.7265625" style="4" customWidth="1"/>
    <col min="11522" max="11522" width="18.7265625" style="4" customWidth="1"/>
    <col min="11523" max="11523" width="4.7265625" style="4" customWidth="1"/>
    <col min="11524" max="11524" width="14.7265625" style="4" customWidth="1"/>
    <col min="11525" max="11527" width="6.7265625" style="4" customWidth="1"/>
    <col min="11528" max="11537" width="9.7265625" style="4" customWidth="1"/>
    <col min="11538" max="11776" width="9.1796875" style="4"/>
    <col min="11777" max="11777" width="3.7265625" style="4" customWidth="1"/>
    <col min="11778" max="11778" width="18.7265625" style="4" customWidth="1"/>
    <col min="11779" max="11779" width="4.7265625" style="4" customWidth="1"/>
    <col min="11780" max="11780" width="14.7265625" style="4" customWidth="1"/>
    <col min="11781" max="11783" width="6.7265625" style="4" customWidth="1"/>
    <col min="11784" max="11793" width="9.7265625" style="4" customWidth="1"/>
    <col min="11794" max="12032" width="9.1796875" style="4"/>
    <col min="12033" max="12033" width="3.7265625" style="4" customWidth="1"/>
    <col min="12034" max="12034" width="18.7265625" style="4" customWidth="1"/>
    <col min="12035" max="12035" width="4.7265625" style="4" customWidth="1"/>
    <col min="12036" max="12036" width="14.7265625" style="4" customWidth="1"/>
    <col min="12037" max="12039" width="6.7265625" style="4" customWidth="1"/>
    <col min="12040" max="12049" width="9.7265625" style="4" customWidth="1"/>
    <col min="12050" max="12288" width="9.1796875" style="4"/>
    <col min="12289" max="12289" width="3.7265625" style="4" customWidth="1"/>
    <col min="12290" max="12290" width="18.7265625" style="4" customWidth="1"/>
    <col min="12291" max="12291" width="4.7265625" style="4" customWidth="1"/>
    <col min="12292" max="12292" width="14.7265625" style="4" customWidth="1"/>
    <col min="12293" max="12295" width="6.7265625" style="4" customWidth="1"/>
    <col min="12296" max="12305" width="9.7265625" style="4" customWidth="1"/>
    <col min="12306" max="12544" width="9.1796875" style="4"/>
    <col min="12545" max="12545" width="3.7265625" style="4" customWidth="1"/>
    <col min="12546" max="12546" width="18.7265625" style="4" customWidth="1"/>
    <col min="12547" max="12547" width="4.7265625" style="4" customWidth="1"/>
    <col min="12548" max="12548" width="14.7265625" style="4" customWidth="1"/>
    <col min="12549" max="12551" width="6.7265625" style="4" customWidth="1"/>
    <col min="12552" max="12561" width="9.7265625" style="4" customWidth="1"/>
    <col min="12562" max="12800" width="9.1796875" style="4"/>
    <col min="12801" max="12801" width="3.7265625" style="4" customWidth="1"/>
    <col min="12802" max="12802" width="18.7265625" style="4" customWidth="1"/>
    <col min="12803" max="12803" width="4.7265625" style="4" customWidth="1"/>
    <col min="12804" max="12804" width="14.7265625" style="4" customWidth="1"/>
    <col min="12805" max="12807" width="6.7265625" style="4" customWidth="1"/>
    <col min="12808" max="12817" width="9.7265625" style="4" customWidth="1"/>
    <col min="12818" max="13056" width="9.1796875" style="4"/>
    <col min="13057" max="13057" width="3.7265625" style="4" customWidth="1"/>
    <col min="13058" max="13058" width="18.7265625" style="4" customWidth="1"/>
    <col min="13059" max="13059" width="4.7265625" style="4" customWidth="1"/>
    <col min="13060" max="13060" width="14.7265625" style="4" customWidth="1"/>
    <col min="13061" max="13063" width="6.7265625" style="4" customWidth="1"/>
    <col min="13064" max="13073" width="9.7265625" style="4" customWidth="1"/>
    <col min="13074" max="13312" width="9.1796875" style="4"/>
    <col min="13313" max="13313" width="3.7265625" style="4" customWidth="1"/>
    <col min="13314" max="13314" width="18.7265625" style="4" customWidth="1"/>
    <col min="13315" max="13315" width="4.7265625" style="4" customWidth="1"/>
    <col min="13316" max="13316" width="14.7265625" style="4" customWidth="1"/>
    <col min="13317" max="13319" width="6.7265625" style="4" customWidth="1"/>
    <col min="13320" max="13329" width="9.7265625" style="4" customWidth="1"/>
    <col min="13330" max="13568" width="9.1796875" style="4"/>
    <col min="13569" max="13569" width="3.7265625" style="4" customWidth="1"/>
    <col min="13570" max="13570" width="18.7265625" style="4" customWidth="1"/>
    <col min="13571" max="13571" width="4.7265625" style="4" customWidth="1"/>
    <col min="13572" max="13572" width="14.7265625" style="4" customWidth="1"/>
    <col min="13573" max="13575" width="6.7265625" style="4" customWidth="1"/>
    <col min="13576" max="13585" width="9.7265625" style="4" customWidth="1"/>
    <col min="13586" max="13824" width="9.1796875" style="4"/>
    <col min="13825" max="13825" width="3.7265625" style="4" customWidth="1"/>
    <col min="13826" max="13826" width="18.7265625" style="4" customWidth="1"/>
    <col min="13827" max="13827" width="4.7265625" style="4" customWidth="1"/>
    <col min="13828" max="13828" width="14.7265625" style="4" customWidth="1"/>
    <col min="13829" max="13831" width="6.7265625" style="4" customWidth="1"/>
    <col min="13832" max="13841" width="9.7265625" style="4" customWidth="1"/>
    <col min="13842" max="14080" width="9.1796875" style="4"/>
    <col min="14081" max="14081" width="3.7265625" style="4" customWidth="1"/>
    <col min="14082" max="14082" width="18.7265625" style="4" customWidth="1"/>
    <col min="14083" max="14083" width="4.7265625" style="4" customWidth="1"/>
    <col min="14084" max="14084" width="14.7265625" style="4" customWidth="1"/>
    <col min="14085" max="14087" width="6.7265625" style="4" customWidth="1"/>
    <col min="14088" max="14097" width="9.7265625" style="4" customWidth="1"/>
    <col min="14098" max="14336" width="9.1796875" style="4"/>
    <col min="14337" max="14337" width="3.7265625" style="4" customWidth="1"/>
    <col min="14338" max="14338" width="18.7265625" style="4" customWidth="1"/>
    <col min="14339" max="14339" width="4.7265625" style="4" customWidth="1"/>
    <col min="14340" max="14340" width="14.7265625" style="4" customWidth="1"/>
    <col min="14341" max="14343" width="6.7265625" style="4" customWidth="1"/>
    <col min="14344" max="14353" width="9.7265625" style="4" customWidth="1"/>
    <col min="14354" max="14592" width="9.1796875" style="4"/>
    <col min="14593" max="14593" width="3.7265625" style="4" customWidth="1"/>
    <col min="14594" max="14594" width="18.7265625" style="4" customWidth="1"/>
    <col min="14595" max="14595" width="4.7265625" style="4" customWidth="1"/>
    <col min="14596" max="14596" width="14.7265625" style="4" customWidth="1"/>
    <col min="14597" max="14599" width="6.7265625" style="4" customWidth="1"/>
    <col min="14600" max="14609" width="9.7265625" style="4" customWidth="1"/>
    <col min="14610" max="14848" width="9.1796875" style="4"/>
    <col min="14849" max="14849" width="3.7265625" style="4" customWidth="1"/>
    <col min="14850" max="14850" width="18.7265625" style="4" customWidth="1"/>
    <col min="14851" max="14851" width="4.7265625" style="4" customWidth="1"/>
    <col min="14852" max="14852" width="14.7265625" style="4" customWidth="1"/>
    <col min="14853" max="14855" width="6.7265625" style="4" customWidth="1"/>
    <col min="14856" max="14865" width="9.7265625" style="4" customWidth="1"/>
    <col min="14866" max="15104" width="9.1796875" style="4"/>
    <col min="15105" max="15105" width="3.7265625" style="4" customWidth="1"/>
    <col min="15106" max="15106" width="18.7265625" style="4" customWidth="1"/>
    <col min="15107" max="15107" width="4.7265625" style="4" customWidth="1"/>
    <col min="15108" max="15108" width="14.7265625" style="4" customWidth="1"/>
    <col min="15109" max="15111" width="6.7265625" style="4" customWidth="1"/>
    <col min="15112" max="15121" width="9.7265625" style="4" customWidth="1"/>
    <col min="15122" max="15360" width="9.1796875" style="4"/>
    <col min="15361" max="15361" width="3.7265625" style="4" customWidth="1"/>
    <col min="15362" max="15362" width="18.7265625" style="4" customWidth="1"/>
    <col min="15363" max="15363" width="4.7265625" style="4" customWidth="1"/>
    <col min="15364" max="15364" width="14.7265625" style="4" customWidth="1"/>
    <col min="15365" max="15367" width="6.7265625" style="4" customWidth="1"/>
    <col min="15368" max="15377" width="9.7265625" style="4" customWidth="1"/>
    <col min="15378" max="15616" width="9.1796875" style="4"/>
    <col min="15617" max="15617" width="3.7265625" style="4" customWidth="1"/>
    <col min="15618" max="15618" width="18.7265625" style="4" customWidth="1"/>
    <col min="15619" max="15619" width="4.7265625" style="4" customWidth="1"/>
    <col min="15620" max="15620" width="14.7265625" style="4" customWidth="1"/>
    <col min="15621" max="15623" width="6.7265625" style="4" customWidth="1"/>
    <col min="15624" max="15633" width="9.7265625" style="4" customWidth="1"/>
    <col min="15634" max="15872" width="9.1796875" style="4"/>
    <col min="15873" max="15873" width="3.7265625" style="4" customWidth="1"/>
    <col min="15874" max="15874" width="18.7265625" style="4" customWidth="1"/>
    <col min="15875" max="15875" width="4.7265625" style="4" customWidth="1"/>
    <col min="15876" max="15876" width="14.7265625" style="4" customWidth="1"/>
    <col min="15877" max="15879" width="6.7265625" style="4" customWidth="1"/>
    <col min="15880" max="15889" width="9.7265625" style="4" customWidth="1"/>
    <col min="15890" max="16128" width="9.1796875" style="4"/>
    <col min="16129" max="16129" width="3.7265625" style="4" customWidth="1"/>
    <col min="16130" max="16130" width="18.7265625" style="4" customWidth="1"/>
    <col min="16131" max="16131" width="4.7265625" style="4" customWidth="1"/>
    <col min="16132" max="16132" width="14.7265625" style="4" customWidth="1"/>
    <col min="16133" max="16135" width="6.7265625" style="4" customWidth="1"/>
    <col min="16136" max="16145" width="9.7265625" style="4" customWidth="1"/>
    <col min="16146" max="16384" width="9.1796875" style="4"/>
  </cols>
  <sheetData>
    <row r="1" spans="1:17" ht="15.5" x14ac:dyDescent="0.3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" customHeight="1" x14ac:dyDescent="0.3">
      <c r="A2" s="1">
        <v>1</v>
      </c>
      <c r="B2" s="5" t="s">
        <v>1</v>
      </c>
      <c r="C2" s="3"/>
      <c r="D2" s="3"/>
      <c r="E2" s="6" t="s">
        <v>2</v>
      </c>
      <c r="F2" s="109" t="s">
        <v>3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x14ac:dyDescent="0.3">
      <c r="A3" s="1">
        <f t="shared" ref="A3:A8" si="0">A2+1</f>
        <v>2</v>
      </c>
      <c r="B3" s="5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3">
      <c r="A4" s="1">
        <f t="shared" si="0"/>
        <v>3</v>
      </c>
      <c r="B4" s="4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x14ac:dyDescent="0.3">
      <c r="A5" s="1">
        <f t="shared" si="0"/>
        <v>4</v>
      </c>
      <c r="B5" s="4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x14ac:dyDescent="0.3">
      <c r="A6" s="1">
        <f t="shared" si="0"/>
        <v>5</v>
      </c>
      <c r="B6" s="4" t="s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x14ac:dyDescent="0.3">
      <c r="A7" s="1">
        <f t="shared" si="0"/>
        <v>6</v>
      </c>
      <c r="B7" s="5" t="s">
        <v>8</v>
      </c>
      <c r="J7" s="3"/>
      <c r="K7" s="3"/>
      <c r="L7" s="3"/>
      <c r="M7" s="3"/>
      <c r="N7" s="3"/>
      <c r="O7" s="3"/>
    </row>
    <row r="8" spans="1:17" x14ac:dyDescent="0.3">
      <c r="A8" s="1">
        <f t="shared" si="0"/>
        <v>7</v>
      </c>
      <c r="B8" s="5" t="s">
        <v>9</v>
      </c>
      <c r="J8" s="3"/>
      <c r="K8" s="3"/>
      <c r="L8" s="3"/>
      <c r="M8" s="3"/>
      <c r="N8" s="3"/>
      <c r="O8" s="3"/>
    </row>
    <row r="9" spans="1:17" x14ac:dyDescent="0.3">
      <c r="A9" s="1"/>
      <c r="B9" s="5"/>
      <c r="J9" s="3"/>
      <c r="K9" s="3"/>
      <c r="L9" s="3"/>
      <c r="M9" s="3"/>
      <c r="N9" s="3"/>
      <c r="O9" s="3"/>
    </row>
    <row r="10" spans="1:17" ht="22" x14ac:dyDescent="0.4">
      <c r="A10" s="110" t="s">
        <v>10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ht="18" x14ac:dyDescent="0.4">
      <c r="A11" s="111" t="s">
        <v>11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2"/>
      <c r="Q11" s="112"/>
    </row>
    <row r="12" spans="1:17" ht="18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</row>
    <row r="13" spans="1:17" x14ac:dyDescent="0.3">
      <c r="A13" s="113" t="s">
        <v>12</v>
      </c>
      <c r="B13" s="113"/>
      <c r="C13" s="114"/>
      <c r="D13" s="114"/>
      <c r="E13" s="114"/>
      <c r="F13" s="114"/>
      <c r="G13" s="115"/>
      <c r="H13" s="113" t="s">
        <v>13</v>
      </c>
      <c r="I13" s="113"/>
      <c r="J13" s="113"/>
      <c r="K13" s="114"/>
      <c r="L13" s="114"/>
      <c r="M13" s="114"/>
      <c r="N13" s="114"/>
      <c r="O13" s="9" t="s">
        <v>14</v>
      </c>
      <c r="P13" s="116"/>
      <c r="Q13" s="116"/>
    </row>
    <row r="14" spans="1:17" ht="15" customHeight="1" x14ac:dyDescent="0.3">
      <c r="A14" s="10">
        <v>1</v>
      </c>
      <c r="B14" s="64" t="s">
        <v>15</v>
      </c>
      <c r="C14" s="65"/>
      <c r="D14" s="65"/>
      <c r="E14" s="65"/>
      <c r="F14" s="65"/>
      <c r="G14" s="104"/>
      <c r="H14" s="100" t="s">
        <v>16</v>
      </c>
      <c r="I14" s="101"/>
      <c r="J14" s="100" t="s">
        <v>17</v>
      </c>
      <c r="K14" s="101"/>
      <c r="L14" s="100" t="s">
        <v>18</v>
      </c>
      <c r="M14" s="101"/>
      <c r="N14" s="100" t="s">
        <v>19</v>
      </c>
      <c r="O14" s="101"/>
      <c r="P14" s="100" t="s">
        <v>20</v>
      </c>
      <c r="Q14" s="101"/>
    </row>
    <row r="15" spans="1:17" x14ac:dyDescent="0.3">
      <c r="A15" s="11">
        <v>2</v>
      </c>
      <c r="B15" s="64" t="s">
        <v>21</v>
      </c>
      <c r="C15" s="65"/>
      <c r="D15" s="65"/>
      <c r="E15" s="65"/>
      <c r="F15" s="65"/>
      <c r="G15" s="104"/>
      <c r="H15" s="105"/>
      <c r="I15" s="106"/>
      <c r="J15" s="105"/>
      <c r="K15" s="106"/>
      <c r="L15" s="105"/>
      <c r="M15" s="106"/>
      <c r="N15" s="105"/>
      <c r="O15" s="106"/>
      <c r="P15" s="107">
        <f>SUM(H15:O15)</f>
        <v>0</v>
      </c>
      <c r="Q15" s="108"/>
    </row>
    <row r="16" spans="1:17" x14ac:dyDescent="0.3">
      <c r="A16" s="11">
        <v>3</v>
      </c>
      <c r="B16" s="64" t="s">
        <v>22</v>
      </c>
      <c r="C16" s="65"/>
      <c r="D16" s="65"/>
      <c r="E16" s="65"/>
      <c r="F16" s="65"/>
      <c r="G16" s="104"/>
      <c r="H16" s="105"/>
      <c r="I16" s="106"/>
      <c r="J16" s="105"/>
      <c r="K16" s="106"/>
      <c r="L16" s="105"/>
      <c r="M16" s="106"/>
      <c r="N16" s="105"/>
      <c r="O16" s="106"/>
      <c r="P16" s="107">
        <f>SUM(H16:O16)</f>
        <v>0</v>
      </c>
      <c r="Q16" s="108"/>
    </row>
    <row r="17" spans="1:17" x14ac:dyDescent="0.3">
      <c r="A17" s="11">
        <v>4</v>
      </c>
      <c r="B17" s="64" t="s">
        <v>23</v>
      </c>
      <c r="C17" s="65"/>
      <c r="D17" s="65"/>
      <c r="E17" s="65"/>
      <c r="F17" s="65"/>
      <c r="G17" s="104"/>
      <c r="H17" s="105"/>
      <c r="I17" s="106"/>
      <c r="J17" s="105"/>
      <c r="K17" s="106"/>
      <c r="L17" s="105"/>
      <c r="M17" s="106"/>
      <c r="N17" s="105"/>
      <c r="O17" s="106"/>
      <c r="P17" s="107">
        <f>SUM(H17:O17)</f>
        <v>0</v>
      </c>
      <c r="Q17" s="108"/>
    </row>
    <row r="18" spans="1:17" ht="15" customHeight="1" x14ac:dyDescent="0.3">
      <c r="A18" s="100" t="s">
        <v>24</v>
      </c>
      <c r="B18" s="101"/>
      <c r="C18" s="102" t="s">
        <v>25</v>
      </c>
      <c r="D18" s="103"/>
      <c r="E18" s="12" t="s">
        <v>26</v>
      </c>
      <c r="F18" s="12" t="s">
        <v>27</v>
      </c>
      <c r="G18" s="12" t="s">
        <v>28</v>
      </c>
      <c r="H18" s="13" t="s">
        <v>29</v>
      </c>
      <c r="I18" s="13" t="s">
        <v>30</v>
      </c>
      <c r="J18" s="13" t="s">
        <v>29</v>
      </c>
      <c r="K18" s="13" t="s">
        <v>30</v>
      </c>
      <c r="L18" s="13" t="s">
        <v>29</v>
      </c>
      <c r="M18" s="13" t="s">
        <v>30</v>
      </c>
      <c r="N18" s="14" t="s">
        <v>29</v>
      </c>
      <c r="O18" s="13" t="s">
        <v>30</v>
      </c>
      <c r="P18" s="13" t="s">
        <v>29</v>
      </c>
      <c r="Q18" s="13" t="s">
        <v>30</v>
      </c>
    </row>
    <row r="19" spans="1:17" x14ac:dyDescent="0.3">
      <c r="A19" s="54">
        <v>5</v>
      </c>
      <c r="B19" s="56" t="s">
        <v>31</v>
      </c>
      <c r="C19" s="15" t="s">
        <v>32</v>
      </c>
      <c r="D19" s="15" t="s">
        <v>33</v>
      </c>
      <c r="E19" s="16">
        <v>19</v>
      </c>
      <c r="F19" s="16"/>
      <c r="G19" s="13">
        <v>25</v>
      </c>
      <c r="H19" s="17">
        <f>H15*H17-(SUM(H20:H26))</f>
        <v>0</v>
      </c>
      <c r="I19" s="18">
        <f t="shared" ref="I19:I24" si="1">IF($E19=0,$F19*$G19*H19,(1/$E19)*$G19*H19)</f>
        <v>0</v>
      </c>
      <c r="J19" s="17">
        <f>J15*J17-(SUM(J20:J26))</f>
        <v>0</v>
      </c>
      <c r="K19" s="18">
        <f t="shared" ref="K19:K34" si="2">IF($E19=0,$F19*$G19*J19,(1/$E19)*$G19*J19)</f>
        <v>0</v>
      </c>
      <c r="L19" s="16"/>
      <c r="M19" s="18">
        <f t="shared" ref="M19:M34" si="3">IF($E19=0,$F19*$G19*L19,(1/$E19)*$G19*L19)</f>
        <v>0</v>
      </c>
      <c r="N19" s="16"/>
      <c r="O19" s="18">
        <f t="shared" ref="O19:O34" si="4">IF($E19=0,$F19*$G19*N19,(1/$E19)*$G19*N19)</f>
        <v>0</v>
      </c>
      <c r="P19" s="18">
        <f>SUM(H19,J19,L19,N19)</f>
        <v>0</v>
      </c>
      <c r="Q19" s="18">
        <f t="shared" ref="P19:Q34" si="5">SUM(I19,K19,M19,O19)</f>
        <v>0</v>
      </c>
    </row>
    <row r="20" spans="1:17" x14ac:dyDescent="0.3">
      <c r="A20" s="68"/>
      <c r="B20" s="69"/>
      <c r="C20" s="15" t="s">
        <v>34</v>
      </c>
      <c r="D20" s="15" t="s">
        <v>35</v>
      </c>
      <c r="E20" s="16">
        <v>19</v>
      </c>
      <c r="F20" s="16"/>
      <c r="G20" s="13">
        <v>72</v>
      </c>
      <c r="H20" s="16"/>
      <c r="I20" s="18">
        <f t="shared" si="1"/>
        <v>0</v>
      </c>
      <c r="J20" s="16"/>
      <c r="K20" s="18">
        <f t="shared" si="2"/>
        <v>0</v>
      </c>
      <c r="L20" s="16"/>
      <c r="M20" s="18">
        <f t="shared" si="3"/>
        <v>0</v>
      </c>
      <c r="N20" s="16"/>
      <c r="O20" s="18">
        <f t="shared" si="4"/>
        <v>0</v>
      </c>
      <c r="P20" s="18">
        <f t="shared" si="5"/>
        <v>0</v>
      </c>
      <c r="Q20" s="18">
        <f t="shared" si="5"/>
        <v>0</v>
      </c>
    </row>
    <row r="21" spans="1:17" x14ac:dyDescent="0.3">
      <c r="A21" s="68"/>
      <c r="B21" s="69"/>
      <c r="C21" s="15" t="s">
        <v>36</v>
      </c>
      <c r="D21" s="15" t="s">
        <v>37</v>
      </c>
      <c r="E21" s="16">
        <v>18.5</v>
      </c>
      <c r="F21" s="16"/>
      <c r="G21" s="13">
        <v>72</v>
      </c>
      <c r="H21" s="16"/>
      <c r="I21" s="18">
        <f t="shared" si="1"/>
        <v>0</v>
      </c>
      <c r="J21" s="16"/>
      <c r="K21" s="18">
        <f t="shared" si="2"/>
        <v>0</v>
      </c>
      <c r="L21" s="17">
        <f>L15*L17-(SUM(L19:L20,L22:L26))</f>
        <v>0</v>
      </c>
      <c r="M21" s="18">
        <f t="shared" si="3"/>
        <v>0</v>
      </c>
      <c r="N21" s="17">
        <f>N15*N17-(SUM(N19:N20,N22:N26))</f>
        <v>0</v>
      </c>
      <c r="O21" s="18">
        <f t="shared" si="4"/>
        <v>0</v>
      </c>
      <c r="P21" s="18">
        <f>SUM(H21,J21,L21,N21)</f>
        <v>0</v>
      </c>
      <c r="Q21" s="18">
        <f t="shared" si="5"/>
        <v>0</v>
      </c>
    </row>
    <row r="22" spans="1:17" x14ac:dyDescent="0.3">
      <c r="A22" s="55"/>
      <c r="B22" s="57"/>
      <c r="C22" s="15" t="s">
        <v>38</v>
      </c>
      <c r="D22" s="15" t="s">
        <v>39</v>
      </c>
      <c r="E22" s="16">
        <v>20</v>
      </c>
      <c r="F22" s="16"/>
      <c r="G22" s="13">
        <v>72</v>
      </c>
      <c r="H22" s="16"/>
      <c r="I22" s="18">
        <f t="shared" si="1"/>
        <v>0</v>
      </c>
      <c r="J22" s="16"/>
      <c r="K22" s="18">
        <f t="shared" si="2"/>
        <v>0</v>
      </c>
      <c r="L22" s="16"/>
      <c r="M22" s="18">
        <f t="shared" si="3"/>
        <v>0</v>
      </c>
      <c r="N22" s="16"/>
      <c r="O22" s="18">
        <f t="shared" si="4"/>
        <v>0</v>
      </c>
      <c r="P22" s="18">
        <f t="shared" si="5"/>
        <v>0</v>
      </c>
      <c r="Q22" s="18">
        <f t="shared" si="5"/>
        <v>0</v>
      </c>
    </row>
    <row r="23" spans="1:17" x14ac:dyDescent="0.3">
      <c r="A23" s="54">
        <v>6</v>
      </c>
      <c r="B23" s="56" t="s">
        <v>40</v>
      </c>
      <c r="C23" s="15" t="s">
        <v>41</v>
      </c>
      <c r="D23" s="15" t="s">
        <v>42</v>
      </c>
      <c r="E23" s="16"/>
      <c r="F23" s="16">
        <v>0.32</v>
      </c>
      <c r="G23" s="13">
        <v>72</v>
      </c>
      <c r="H23" s="16"/>
      <c r="I23" s="18">
        <f t="shared" si="1"/>
        <v>0</v>
      </c>
      <c r="J23" s="16"/>
      <c r="K23" s="18">
        <f t="shared" si="2"/>
        <v>0</v>
      </c>
      <c r="L23" s="16"/>
      <c r="M23" s="18">
        <f t="shared" si="3"/>
        <v>0</v>
      </c>
      <c r="N23" s="16"/>
      <c r="O23" s="18">
        <f t="shared" si="4"/>
        <v>0</v>
      </c>
      <c r="P23" s="18">
        <f t="shared" si="5"/>
        <v>0</v>
      </c>
      <c r="Q23" s="18">
        <f t="shared" si="5"/>
        <v>0</v>
      </c>
    </row>
    <row r="24" spans="1:17" x14ac:dyDescent="0.3">
      <c r="A24" s="68"/>
      <c r="B24" s="69"/>
      <c r="C24" s="15" t="s">
        <v>43</v>
      </c>
      <c r="D24" s="15" t="s">
        <v>44</v>
      </c>
      <c r="E24" s="16"/>
      <c r="F24" s="16">
        <v>0.32</v>
      </c>
      <c r="G24" s="13">
        <v>72</v>
      </c>
      <c r="H24" s="16"/>
      <c r="I24" s="18">
        <f t="shared" si="1"/>
        <v>0</v>
      </c>
      <c r="J24" s="16"/>
      <c r="K24" s="18">
        <f t="shared" si="2"/>
        <v>0</v>
      </c>
      <c r="L24" s="16"/>
      <c r="M24" s="18">
        <f t="shared" si="3"/>
        <v>0</v>
      </c>
      <c r="N24" s="16"/>
      <c r="O24" s="18">
        <f t="shared" si="4"/>
        <v>0</v>
      </c>
      <c r="P24" s="18">
        <f t="shared" si="5"/>
        <v>0</v>
      </c>
      <c r="Q24" s="18">
        <f t="shared" si="5"/>
        <v>0</v>
      </c>
    </row>
    <row r="25" spans="1:17" x14ac:dyDescent="0.3">
      <c r="A25" s="55"/>
      <c r="B25" s="57"/>
      <c r="C25" s="15" t="s">
        <v>45</v>
      </c>
      <c r="D25" s="15" t="s">
        <v>46</v>
      </c>
      <c r="E25" s="16"/>
      <c r="F25" s="16">
        <v>0.32</v>
      </c>
      <c r="G25" s="13">
        <v>72</v>
      </c>
      <c r="H25" s="16"/>
      <c r="I25" s="18">
        <f>IF($E25=0,$F25*$G25*H25,(1/$E25)*$G25*H25)</f>
        <v>0</v>
      </c>
      <c r="J25" s="16"/>
      <c r="K25" s="18">
        <f t="shared" si="2"/>
        <v>0</v>
      </c>
      <c r="L25" s="16"/>
      <c r="M25" s="18">
        <f t="shared" si="3"/>
        <v>0</v>
      </c>
      <c r="N25" s="16"/>
      <c r="O25" s="18">
        <f t="shared" si="4"/>
        <v>0</v>
      </c>
      <c r="P25" s="18">
        <f t="shared" si="5"/>
        <v>0</v>
      </c>
      <c r="Q25" s="18">
        <f t="shared" si="5"/>
        <v>0</v>
      </c>
    </row>
    <row r="26" spans="1:17" x14ac:dyDescent="0.3">
      <c r="A26" s="19">
        <v>7</v>
      </c>
      <c r="B26" s="13" t="s">
        <v>47</v>
      </c>
      <c r="C26" s="15" t="s">
        <v>48</v>
      </c>
      <c r="D26" s="15"/>
      <c r="E26" s="16"/>
      <c r="F26" s="16">
        <v>0.32</v>
      </c>
      <c r="G26" s="13">
        <v>72</v>
      </c>
      <c r="H26" s="16"/>
      <c r="I26" s="18">
        <f>IF($E26=0,$F26*$G26*H26,(1/$E26)*$G26*H26)</f>
        <v>0</v>
      </c>
      <c r="J26" s="16"/>
      <c r="K26" s="18">
        <f t="shared" si="2"/>
        <v>0</v>
      </c>
      <c r="L26" s="16"/>
      <c r="M26" s="18">
        <f t="shared" si="3"/>
        <v>0</v>
      </c>
      <c r="N26" s="16"/>
      <c r="O26" s="18">
        <f t="shared" si="4"/>
        <v>0</v>
      </c>
      <c r="P26" s="18">
        <f t="shared" si="5"/>
        <v>0</v>
      </c>
      <c r="Q26" s="18">
        <f t="shared" si="5"/>
        <v>0</v>
      </c>
    </row>
    <row r="27" spans="1:17" x14ac:dyDescent="0.3">
      <c r="A27" s="93">
        <v>8</v>
      </c>
      <c r="B27" s="15" t="s">
        <v>49</v>
      </c>
      <c r="C27" s="15" t="s">
        <v>50</v>
      </c>
      <c r="D27" s="15" t="s">
        <v>51</v>
      </c>
      <c r="E27" s="16">
        <v>49</v>
      </c>
      <c r="F27" s="16"/>
      <c r="G27" s="13">
        <v>72</v>
      </c>
      <c r="H27" s="20"/>
      <c r="I27" s="21"/>
      <c r="J27" s="16"/>
      <c r="K27" s="18">
        <f>IF(J28=0,IF($E27=0,$F27*$G27*J27,(1/$E27)*$G27*J27),IF($E27=0,$F27*$G27*(J27-J28),(1/$E27)*$G27*(J27-J28)))</f>
        <v>0</v>
      </c>
      <c r="L27" s="16"/>
      <c r="M27" s="18">
        <f>IF(L28=0,IF($E27=0,$F27*$G27*L27,(1/$E27)*$G27*L27),IF($E27=0,$F27*$G27*(L27-L28),(1/$E27)*$G27*(L27-L28)))</f>
        <v>0</v>
      </c>
      <c r="N27" s="16"/>
      <c r="O27" s="18">
        <f t="shared" si="4"/>
        <v>0</v>
      </c>
      <c r="P27" s="18">
        <f t="shared" si="5"/>
        <v>0</v>
      </c>
      <c r="Q27" s="18">
        <f t="shared" si="5"/>
        <v>0</v>
      </c>
    </row>
    <row r="28" spans="1:17" x14ac:dyDescent="0.3">
      <c r="A28" s="94"/>
      <c r="B28" s="22" t="s">
        <v>52</v>
      </c>
      <c r="C28" s="15" t="s">
        <v>53</v>
      </c>
      <c r="D28" s="15"/>
      <c r="E28" s="16"/>
      <c r="F28" s="16">
        <v>0.55000000000000004</v>
      </c>
      <c r="G28" s="13">
        <v>72</v>
      </c>
      <c r="H28" s="20"/>
      <c r="I28" s="21"/>
      <c r="J28" s="16"/>
      <c r="K28" s="18">
        <f t="shared" si="2"/>
        <v>0</v>
      </c>
      <c r="L28" s="16"/>
      <c r="M28" s="18">
        <f t="shared" si="3"/>
        <v>0</v>
      </c>
      <c r="N28" s="16"/>
      <c r="O28" s="18">
        <f t="shared" si="4"/>
        <v>0</v>
      </c>
      <c r="P28" s="18">
        <f t="shared" si="5"/>
        <v>0</v>
      </c>
      <c r="Q28" s="18">
        <f t="shared" si="5"/>
        <v>0</v>
      </c>
    </row>
    <row r="29" spans="1:17" x14ac:dyDescent="0.3">
      <c r="A29" s="95" t="s">
        <v>54</v>
      </c>
      <c r="B29" s="15" t="s">
        <v>49</v>
      </c>
      <c r="C29" s="23" t="s">
        <v>55</v>
      </c>
      <c r="D29" s="15" t="s">
        <v>56</v>
      </c>
      <c r="E29" s="16">
        <v>49</v>
      </c>
      <c r="F29" s="16"/>
      <c r="G29" s="13">
        <v>72</v>
      </c>
      <c r="H29" s="20"/>
      <c r="I29" s="21"/>
      <c r="J29" s="16"/>
      <c r="K29" s="18">
        <f>IF(J31=0,IF(K30=0,IF($E29=0,$F29*$G29*J29,(1/$E29)*$G29*J29),IF($E29=0,$F29*$G29*J29*(SQRT(K30^2+144)/12),(1/$E29)*$G29*J29*(SQRT(K30^2+144)/12))),IF(K30=0,IF($E29=0,$F29*$G29*(J29-J31),(1/$E29)*$G29*(J29-J31)),IF($E29=0,$F29*$G29*(J29-J31)*(SQRT(K30^2+144)/12),(1/$E29)*$G29*(J29-J31)*(SQRT(K30^2+144)/12))))</f>
        <v>0</v>
      </c>
      <c r="L29" s="16"/>
      <c r="M29" s="18">
        <f>IF(L31=0,IF(M30=0,IF($E29=0,$F29*$G29*L29,(1/$E29)*$G29*L29),IF($E29=0,$F29*$G29*L29*(SQRT(M30^2+144)/12),(1/$E29)*$G29*L29*(SQRT(M30^2+144)/12))),IF(M30=0,IF($E29=0,$F29*$G29*(L29-L31),(1/$E29)*$G29*(L29-L31)),IF($E29=0,$F29*$G29*(L29-L31)*(SQRT(M30^2+144)/12),(1/$E29)*$G29*(L29-L31)*(SQRT(M30^2+144)/12))))</f>
        <v>0</v>
      </c>
      <c r="N29" s="16"/>
      <c r="O29" s="18">
        <f>IF(N31=0,IF(O30=0,IF($E29=0,$F29*$G29*N29,(1/$E29)*$G29*N29),IF($E29=0,$F29*$G29*N29*(SQRT(O30^2+144)/12),(1/$E29)*$G29*N29*(SQRT(O30^2+144)/12))),IF(O30=0,IF($E29=0,$F29*$G29*(N29-N31),(1/$E29)*$G29*(N29-N31)),IF($E29=0,$F29*$G29*(N29-N31)*(SQRT(O30^2+144)/12),(1/$E29)*$G29*(N29-N31)*(SQRT(O30^2+144)/12))))</f>
        <v>0</v>
      </c>
      <c r="P29" s="18">
        <f>SUM(H29,J29,L29,N29)</f>
        <v>0</v>
      </c>
      <c r="Q29" s="18">
        <f>SUM(I29,K29,M29,O29)</f>
        <v>0</v>
      </c>
    </row>
    <row r="30" spans="1:17" x14ac:dyDescent="0.3">
      <c r="A30" s="96"/>
      <c r="B30" s="15" t="s">
        <v>57</v>
      </c>
      <c r="C30" s="24"/>
      <c r="D30" s="25"/>
      <c r="E30" s="26"/>
      <c r="F30" s="26"/>
      <c r="G30" s="26"/>
      <c r="H30" s="20"/>
      <c r="I30" s="26"/>
      <c r="J30" s="26"/>
      <c r="K30" s="16"/>
      <c r="L30" s="26"/>
      <c r="M30" s="16"/>
      <c r="N30" s="26"/>
      <c r="O30" s="16"/>
      <c r="P30" s="21"/>
      <c r="Q30" s="21"/>
    </row>
    <row r="31" spans="1:17" x14ac:dyDescent="0.3">
      <c r="A31" s="55"/>
      <c r="B31" s="15" t="s">
        <v>52</v>
      </c>
      <c r="C31" s="15" t="s">
        <v>58</v>
      </c>
      <c r="D31" s="15"/>
      <c r="E31" s="16"/>
      <c r="F31" s="16">
        <v>0.55000000000000004</v>
      </c>
      <c r="G31" s="13">
        <v>72</v>
      </c>
      <c r="H31" s="20"/>
      <c r="I31" s="21"/>
      <c r="J31" s="16"/>
      <c r="K31" s="18">
        <f t="shared" si="2"/>
        <v>0</v>
      </c>
      <c r="L31" s="16"/>
      <c r="M31" s="18">
        <f t="shared" si="3"/>
        <v>0</v>
      </c>
      <c r="N31" s="16"/>
      <c r="O31" s="18">
        <f t="shared" si="4"/>
        <v>0</v>
      </c>
      <c r="P31" s="18">
        <f>SUM(H31,J31,L31,N31)</f>
        <v>0</v>
      </c>
      <c r="Q31" s="18">
        <f>SUM(I31,K31,M31,O31)</f>
        <v>0</v>
      </c>
    </row>
    <row r="32" spans="1:17" x14ac:dyDescent="0.3">
      <c r="A32" s="11">
        <v>9</v>
      </c>
      <c r="B32" s="13" t="s">
        <v>59</v>
      </c>
      <c r="C32" s="13" t="s">
        <v>60</v>
      </c>
      <c r="D32" s="13" t="s">
        <v>61</v>
      </c>
      <c r="E32" s="16">
        <v>10</v>
      </c>
      <c r="F32" s="16"/>
      <c r="G32" s="13">
        <v>25</v>
      </c>
      <c r="H32" s="16"/>
      <c r="I32" s="18">
        <f>IF($E32=0,$F32*$G32*H32,(1/$E32)*$G32*H32)</f>
        <v>0</v>
      </c>
      <c r="J32" s="16"/>
      <c r="K32" s="18">
        <f>IF($E32=0,$F32*$G32*J32,(1/$E32)*$G32*J32)</f>
        <v>0</v>
      </c>
      <c r="L32" s="16"/>
      <c r="M32" s="18">
        <f>IF($E32=0,$F32*$G32*L32,(1/$E32)*$G32*L32)</f>
        <v>0</v>
      </c>
      <c r="N32" s="16"/>
      <c r="O32" s="18">
        <f>IF($E32=0,$F32*$G32*N32,(1/$E32)*$G32*N32)</f>
        <v>0</v>
      </c>
      <c r="P32" s="18">
        <f>SUM(H32,J32,L32,N32)</f>
        <v>0</v>
      </c>
      <c r="Q32" s="18">
        <f>SUM(I32,K32,M32,O32)</f>
        <v>0</v>
      </c>
    </row>
    <row r="33" spans="1:17" x14ac:dyDescent="0.3">
      <c r="A33" s="11">
        <v>10</v>
      </c>
      <c r="B33" s="13" t="s">
        <v>62</v>
      </c>
      <c r="C33" s="13" t="s">
        <v>63</v>
      </c>
      <c r="D33" s="13"/>
      <c r="E33" s="16">
        <v>30</v>
      </c>
      <c r="F33" s="16"/>
      <c r="G33" s="13">
        <v>72</v>
      </c>
      <c r="H33" s="16"/>
      <c r="I33" s="18">
        <f>IF($E33=0,$F33*$G33*H33,(1/$E33)*$G33*H33)</f>
        <v>0</v>
      </c>
      <c r="J33" s="16"/>
      <c r="K33" s="18">
        <f t="shared" si="2"/>
        <v>0</v>
      </c>
      <c r="L33" s="16"/>
      <c r="M33" s="18">
        <f t="shared" si="3"/>
        <v>0</v>
      </c>
      <c r="N33" s="16"/>
      <c r="O33" s="18">
        <f t="shared" si="4"/>
        <v>0</v>
      </c>
      <c r="P33" s="18">
        <f t="shared" si="5"/>
        <v>0</v>
      </c>
      <c r="Q33" s="18">
        <f t="shared" si="5"/>
        <v>0</v>
      </c>
    </row>
    <row r="34" spans="1:17" ht="14.5" thickBot="1" x14ac:dyDescent="0.35">
      <c r="A34" s="27">
        <v>11</v>
      </c>
      <c r="B34" s="28" t="s">
        <v>64</v>
      </c>
      <c r="C34" s="28" t="s">
        <v>65</v>
      </c>
      <c r="D34" s="28"/>
      <c r="E34" s="29">
        <v>30</v>
      </c>
      <c r="F34" s="29"/>
      <c r="G34" s="28">
        <v>72</v>
      </c>
      <c r="H34" s="29"/>
      <c r="I34" s="30">
        <f>IF($E34=0,$F34*$G34*H34,(1/$E34)*$G34*H34)</f>
        <v>0</v>
      </c>
      <c r="J34" s="29"/>
      <c r="K34" s="30">
        <f t="shared" si="2"/>
        <v>0</v>
      </c>
      <c r="L34" s="29"/>
      <c r="M34" s="30">
        <f t="shared" si="3"/>
        <v>0</v>
      </c>
      <c r="N34" s="29"/>
      <c r="O34" s="30">
        <f t="shared" si="4"/>
        <v>0</v>
      </c>
      <c r="P34" s="30">
        <f t="shared" si="5"/>
        <v>0</v>
      </c>
      <c r="Q34" s="30">
        <f t="shared" si="5"/>
        <v>0</v>
      </c>
    </row>
    <row r="35" spans="1:17" s="32" customFormat="1" ht="15" customHeight="1" x14ac:dyDescent="0.3">
      <c r="A35" s="31">
        <v>12</v>
      </c>
      <c r="B35" s="97" t="s">
        <v>66</v>
      </c>
      <c r="C35" s="98"/>
      <c r="D35" s="98"/>
      <c r="E35" s="98"/>
      <c r="F35" s="98"/>
      <c r="G35" s="99"/>
      <c r="H35" s="81">
        <f>SUM(I19:I29,I31:I34)</f>
        <v>0</v>
      </c>
      <c r="I35" s="82"/>
      <c r="J35" s="81">
        <f>SUM(K19:K29,K31:K34)</f>
        <v>0</v>
      </c>
      <c r="K35" s="82"/>
      <c r="L35" s="81">
        <f>SUM(M19:M29,M31:M34)</f>
        <v>0</v>
      </c>
      <c r="M35" s="82"/>
      <c r="N35" s="81">
        <f>SUM(O19:O29,O31:O34)</f>
        <v>0</v>
      </c>
      <c r="O35" s="82"/>
      <c r="P35" s="83">
        <f>SUM(H35:O35)</f>
        <v>0</v>
      </c>
      <c r="Q35" s="84"/>
    </row>
    <row r="36" spans="1:17" s="32" customFormat="1" ht="15" customHeight="1" x14ac:dyDescent="0.3">
      <c r="A36" s="33">
        <v>13</v>
      </c>
      <c r="B36" s="85" t="s">
        <v>67</v>
      </c>
      <c r="C36" s="86"/>
      <c r="D36" s="86"/>
      <c r="E36" s="86"/>
      <c r="F36" s="86"/>
      <c r="G36" s="87"/>
      <c r="H36" s="88">
        <f>H16*H17*0.35</f>
        <v>0</v>
      </c>
      <c r="I36" s="89"/>
      <c r="J36" s="88">
        <f>J16*J17*0.35</f>
        <v>0</v>
      </c>
      <c r="K36" s="89"/>
      <c r="L36" s="88">
        <f>L16*L17*0.52</f>
        <v>0</v>
      </c>
      <c r="M36" s="89"/>
      <c r="N36" s="88">
        <f>N16*N17*0.35</f>
        <v>0</v>
      </c>
      <c r="O36" s="90"/>
      <c r="P36" s="91">
        <f>SUM(H36:O36)</f>
        <v>0</v>
      </c>
      <c r="Q36" s="92"/>
    </row>
    <row r="37" spans="1:17" s="32" customFormat="1" ht="14.5" thickBot="1" x14ac:dyDescent="0.35">
      <c r="A37" s="34">
        <v>14</v>
      </c>
      <c r="B37" s="73" t="s">
        <v>68</v>
      </c>
      <c r="C37" s="74"/>
      <c r="D37" s="74"/>
      <c r="E37" s="74"/>
      <c r="F37" s="74"/>
      <c r="G37" s="75"/>
      <c r="H37" s="76">
        <f>SUM(H35:I36)</f>
        <v>0</v>
      </c>
      <c r="I37" s="77"/>
      <c r="J37" s="76">
        <f>SUM(J35:K36)</f>
        <v>0</v>
      </c>
      <c r="K37" s="77"/>
      <c r="L37" s="76">
        <f>SUM(L35:M36)</f>
        <v>0</v>
      </c>
      <c r="M37" s="77"/>
      <c r="N37" s="76">
        <f>SUM(N35:O36)</f>
        <v>0</v>
      </c>
      <c r="O37" s="78"/>
      <c r="P37" s="79">
        <f>SUM(H37:O37)</f>
        <v>0</v>
      </c>
      <c r="Q37" s="80"/>
    </row>
    <row r="38" spans="1:17" x14ac:dyDescent="0.3">
      <c r="A38" s="68">
        <v>15</v>
      </c>
      <c r="B38" s="69" t="s">
        <v>69</v>
      </c>
      <c r="C38" s="70" t="s">
        <v>70</v>
      </c>
      <c r="D38" s="71"/>
      <c r="E38" s="71"/>
      <c r="F38" s="71"/>
      <c r="G38" s="72"/>
      <c r="H38" s="62" t="s">
        <v>71</v>
      </c>
      <c r="I38" s="63"/>
      <c r="J38" s="62" t="s">
        <v>71</v>
      </c>
      <c r="K38" s="63"/>
      <c r="L38" s="62" t="s">
        <v>71</v>
      </c>
      <c r="M38" s="63"/>
      <c r="N38" s="62" t="s">
        <v>71</v>
      </c>
      <c r="O38" s="63"/>
      <c r="P38" s="62" t="s">
        <v>72</v>
      </c>
      <c r="Q38" s="63"/>
    </row>
    <row r="39" spans="1:17" x14ac:dyDescent="0.3">
      <c r="A39" s="55"/>
      <c r="B39" s="57"/>
      <c r="C39" s="64" t="s">
        <v>73</v>
      </c>
      <c r="D39" s="65"/>
      <c r="E39" s="65"/>
      <c r="F39" s="66">
        <v>0.8</v>
      </c>
      <c r="G39" s="67"/>
      <c r="H39" s="49">
        <f>H37/$F39</f>
        <v>0</v>
      </c>
      <c r="I39" s="50"/>
      <c r="J39" s="49">
        <f>J37/$F39</f>
        <v>0</v>
      </c>
      <c r="K39" s="50"/>
      <c r="L39" s="49">
        <f>L37/$F39</f>
        <v>0</v>
      </c>
      <c r="M39" s="50"/>
      <c r="N39" s="49">
        <f>N37/$F39</f>
        <v>0</v>
      </c>
      <c r="O39" s="50"/>
      <c r="P39" s="49">
        <f>SUM(H39:O39)</f>
        <v>0</v>
      </c>
      <c r="Q39" s="50"/>
    </row>
    <row r="40" spans="1:17" ht="14.5" thickBot="1" x14ac:dyDescent="0.35">
      <c r="A40" s="54">
        <v>16</v>
      </c>
      <c r="B40" s="56" t="s">
        <v>74</v>
      </c>
      <c r="C40" s="58" t="s">
        <v>75</v>
      </c>
      <c r="D40" s="59"/>
      <c r="E40" s="59"/>
      <c r="F40" s="59"/>
      <c r="G40" s="60"/>
      <c r="H40" s="42" t="s">
        <v>76</v>
      </c>
      <c r="I40" s="61"/>
      <c r="J40" s="42" t="s">
        <v>76</v>
      </c>
      <c r="K40" s="61"/>
      <c r="L40" s="41" t="s">
        <v>76</v>
      </c>
      <c r="M40" s="41"/>
      <c r="N40" s="41" t="s">
        <v>76</v>
      </c>
      <c r="O40" s="42"/>
      <c r="P40" s="43" t="s">
        <v>77</v>
      </c>
      <c r="Q40" s="44"/>
    </row>
    <row r="41" spans="1:17" x14ac:dyDescent="0.3">
      <c r="A41" s="55"/>
      <c r="B41" s="57"/>
      <c r="C41" s="45"/>
      <c r="D41" s="46"/>
      <c r="E41" s="46"/>
      <c r="F41" s="47">
        <v>0.8</v>
      </c>
      <c r="G41" s="48"/>
      <c r="H41" s="49">
        <f>H39/$F41</f>
        <v>0</v>
      </c>
      <c r="I41" s="50"/>
      <c r="J41" s="49">
        <f>J39/$F41</f>
        <v>0</v>
      </c>
      <c r="K41" s="50"/>
      <c r="L41" s="49">
        <f>L39/$F41</f>
        <v>0</v>
      </c>
      <c r="M41" s="50"/>
      <c r="N41" s="49">
        <f>N39/$F41</f>
        <v>0</v>
      </c>
      <c r="O41" s="51"/>
      <c r="P41" s="52">
        <f>SUM(H41:O41)</f>
        <v>0</v>
      </c>
      <c r="Q41" s="53"/>
    </row>
    <row r="42" spans="1:17" s="35" customFormat="1" x14ac:dyDescent="0.3">
      <c r="A42" s="40" t="str">
        <f>IF(OR(H19&lt;0,J19&lt;0,),"Areas do not add up, Concrete to earth value is negative","-")</f>
        <v>-</v>
      </c>
      <c r="B42" s="40"/>
      <c r="C42" s="40"/>
      <c r="D42" s="40"/>
      <c r="E42" s="40"/>
      <c r="F42" s="40"/>
      <c r="G42" s="40"/>
      <c r="O42" s="36"/>
      <c r="P42" s="37"/>
      <c r="Q42" s="37"/>
    </row>
    <row r="43" spans="1:17" x14ac:dyDescent="0.3">
      <c r="A43" s="38" t="str">
        <f>IF(Q27+Q29=0,"NO ROOF CALCULATED","-")</f>
        <v>NO ROOF CALCULATED</v>
      </c>
      <c r="P43" s="117" t="s">
        <v>78</v>
      </c>
      <c r="Q43" s="117"/>
    </row>
    <row r="44" spans="1:17" x14ac:dyDescent="0.3">
      <c r="A44" s="40" t="str">
        <f>IF(OR(L21&lt;0,N21&lt;0),"Areas do not add up, 2X4 wall value is negative","-")</f>
        <v>-</v>
      </c>
      <c r="B44" s="40"/>
      <c r="C44" s="40"/>
      <c r="D44" s="40"/>
      <c r="E44" s="40"/>
      <c r="F44" s="40"/>
      <c r="G44" s="40"/>
      <c r="P44" s="39" t="s">
        <v>79</v>
      </c>
    </row>
  </sheetData>
  <mergeCells count="91">
    <mergeCell ref="F2:Q2"/>
    <mergeCell ref="A10:Q10"/>
    <mergeCell ref="A11:Q11"/>
    <mergeCell ref="A13:B13"/>
    <mergeCell ref="C13:G13"/>
    <mergeCell ref="H13:J13"/>
    <mergeCell ref="K13:N13"/>
    <mergeCell ref="P13:Q13"/>
    <mergeCell ref="P15:Q15"/>
    <mergeCell ref="B14:G14"/>
    <mergeCell ref="H14:I14"/>
    <mergeCell ref="J14:K14"/>
    <mergeCell ref="L14:M14"/>
    <mergeCell ref="N14:O14"/>
    <mergeCell ref="P14:Q14"/>
    <mergeCell ref="B15:G15"/>
    <mergeCell ref="H15:I15"/>
    <mergeCell ref="J15:K15"/>
    <mergeCell ref="L15:M15"/>
    <mergeCell ref="N15:O15"/>
    <mergeCell ref="P17:Q17"/>
    <mergeCell ref="B16:G16"/>
    <mergeCell ref="H16:I16"/>
    <mergeCell ref="J16:K16"/>
    <mergeCell ref="L16:M16"/>
    <mergeCell ref="N16:O16"/>
    <mergeCell ref="P16:Q16"/>
    <mergeCell ref="B17:G17"/>
    <mergeCell ref="H17:I17"/>
    <mergeCell ref="J17:K17"/>
    <mergeCell ref="L17:M17"/>
    <mergeCell ref="N17:O17"/>
    <mergeCell ref="A18:B18"/>
    <mergeCell ref="C18:D18"/>
    <mergeCell ref="A19:A22"/>
    <mergeCell ref="B19:B22"/>
    <mergeCell ref="A23:A25"/>
    <mergeCell ref="B23:B25"/>
    <mergeCell ref="A27:A28"/>
    <mergeCell ref="A29:A31"/>
    <mergeCell ref="B35:G35"/>
    <mergeCell ref="H35:I35"/>
    <mergeCell ref="J35:K35"/>
    <mergeCell ref="P37:Q37"/>
    <mergeCell ref="N35:O35"/>
    <mergeCell ref="P35:Q35"/>
    <mergeCell ref="B36:G36"/>
    <mergeCell ref="H36:I36"/>
    <mergeCell ref="J36:K36"/>
    <mergeCell ref="L36:M36"/>
    <mergeCell ref="N36:O36"/>
    <mergeCell ref="P36:Q36"/>
    <mergeCell ref="L35:M35"/>
    <mergeCell ref="B37:G37"/>
    <mergeCell ref="H37:I37"/>
    <mergeCell ref="J37:K37"/>
    <mergeCell ref="L37:M37"/>
    <mergeCell ref="N37:O37"/>
    <mergeCell ref="A38:A39"/>
    <mergeCell ref="B38:B39"/>
    <mergeCell ref="C38:G38"/>
    <mergeCell ref="H38:I38"/>
    <mergeCell ref="J38:K38"/>
    <mergeCell ref="J40:K40"/>
    <mergeCell ref="L40:M40"/>
    <mergeCell ref="N38:O38"/>
    <mergeCell ref="P38:Q38"/>
    <mergeCell ref="C39:E39"/>
    <mergeCell ref="F39:G39"/>
    <mergeCell ref="H39:I39"/>
    <mergeCell ref="J39:K39"/>
    <mergeCell ref="L39:M39"/>
    <mergeCell ref="N39:O39"/>
    <mergeCell ref="P39:Q39"/>
    <mergeCell ref="L38:M38"/>
    <mergeCell ref="A42:G42"/>
    <mergeCell ref="P43:Q43"/>
    <mergeCell ref="A44:G44"/>
    <mergeCell ref="N40:O40"/>
    <mergeCell ref="P40:Q40"/>
    <mergeCell ref="C41:E41"/>
    <mergeCell ref="F41:G41"/>
    <mergeCell ref="H41:I41"/>
    <mergeCell ref="J41:K41"/>
    <mergeCell ref="L41:M41"/>
    <mergeCell ref="N41:O41"/>
    <mergeCell ref="P41:Q41"/>
    <mergeCell ref="A40:A41"/>
    <mergeCell ref="B40:B41"/>
    <mergeCell ref="C40:G40"/>
    <mergeCell ref="H40:I4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pprbd.org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Savage</dc:creator>
  <cp:lastModifiedBy>Shelley Dicker</cp:lastModifiedBy>
  <dcterms:created xsi:type="dcterms:W3CDTF">2013-09-13T20:50:12Z</dcterms:created>
  <dcterms:modified xsi:type="dcterms:W3CDTF">2025-05-20T16:16:34Z</dcterms:modified>
</cp:coreProperties>
</file>